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7605"/>
  </bookViews>
  <sheets>
    <sheet name="西白石" sheetId="1" r:id="rId1"/>
    <sheet name="東川下" sheetId="2" r:id="rId2"/>
    <sheet name="北郷" sheetId="3" r:id="rId3"/>
    <sheet name="菊水" sheetId="4" r:id="rId4"/>
    <sheet name="清田南" sheetId="5" r:id="rId5"/>
    <sheet name="元町" sheetId="6" r:id="rId6"/>
    <sheet name="尚志" sheetId="7" r:id="rId7"/>
    <sheet name="つどーむ" sheetId="8" r:id="rId8"/>
  </sheets>
  <calcPr calcId="125725"/>
</workbook>
</file>

<file path=xl/calcChain.xml><?xml version="1.0" encoding="utf-8"?>
<calcChain xmlns="http://schemas.openxmlformats.org/spreadsheetml/2006/main">
  <c r="X58" i="1"/>
  <c r="X60"/>
  <c r="X62"/>
  <c r="X66"/>
  <c r="X64"/>
  <c r="W64"/>
  <c r="W66"/>
  <c r="T48"/>
  <c r="T46"/>
  <c r="V48"/>
  <c r="U46"/>
  <c r="U48"/>
  <c r="U50"/>
  <c r="T44"/>
  <c r="T50"/>
  <c r="T16"/>
  <c r="V16"/>
  <c r="U57" i="4"/>
  <c r="T57"/>
  <c r="U45"/>
  <c r="T45"/>
  <c r="U48" i="2"/>
  <c r="U50"/>
  <c r="T50"/>
  <c r="U10"/>
  <c r="U16"/>
  <c r="T16"/>
  <c r="T14"/>
  <c r="T12"/>
  <c r="T10"/>
  <c r="W39" i="8"/>
  <c r="U31"/>
  <c r="T31"/>
  <c r="U16"/>
  <c r="T16"/>
  <c r="U46" i="5"/>
  <c r="T46"/>
  <c r="S46"/>
  <c r="U46" i="3"/>
  <c r="T46"/>
  <c r="N22" i="6"/>
  <c r="N59" i="8"/>
  <c r="K59"/>
  <c r="H59"/>
  <c r="E59"/>
  <c r="R58"/>
  <c r="P58"/>
  <c r="Q57"/>
  <c r="K57"/>
  <c r="H57"/>
  <c r="E57"/>
  <c r="R56"/>
  <c r="Q55" s="1"/>
  <c r="P56"/>
  <c r="O56"/>
  <c r="M56"/>
  <c r="N55"/>
  <c r="H55"/>
  <c r="E55"/>
  <c r="R54"/>
  <c r="P54"/>
  <c r="O54"/>
  <c r="M54"/>
  <c r="N53" s="1"/>
  <c r="L54"/>
  <c r="J54"/>
  <c r="Q53"/>
  <c r="K53"/>
  <c r="E53"/>
  <c r="R52"/>
  <c r="P52"/>
  <c r="O52"/>
  <c r="M52"/>
  <c r="N51" s="1"/>
  <c r="L52"/>
  <c r="J52"/>
  <c r="K51" s="1"/>
  <c r="I52"/>
  <c r="G52"/>
  <c r="H51" s="1"/>
  <c r="Q51"/>
  <c r="P49"/>
  <c r="M49"/>
  <c r="J49"/>
  <c r="G49"/>
  <c r="D49"/>
  <c r="N45"/>
  <c r="K45"/>
  <c r="H45"/>
  <c r="E45"/>
  <c r="R44"/>
  <c r="P44"/>
  <c r="Q43"/>
  <c r="K43"/>
  <c r="H43"/>
  <c r="E43"/>
  <c r="R42"/>
  <c r="P42"/>
  <c r="O42"/>
  <c r="M42"/>
  <c r="N41" s="1"/>
  <c r="Q41"/>
  <c r="H41"/>
  <c r="E41"/>
  <c r="R40"/>
  <c r="P40"/>
  <c r="O40"/>
  <c r="M40"/>
  <c r="L40"/>
  <c r="J40"/>
  <c r="Q39"/>
  <c r="N39"/>
  <c r="K39"/>
  <c r="E39"/>
  <c r="T39" s="1"/>
  <c r="R38"/>
  <c r="P38"/>
  <c r="O38"/>
  <c r="M38"/>
  <c r="N37" s="1"/>
  <c r="L38"/>
  <c r="J38"/>
  <c r="I38"/>
  <c r="G38"/>
  <c r="H37" s="1"/>
  <c r="Q37"/>
  <c r="K37"/>
  <c r="P35"/>
  <c r="M35"/>
  <c r="J35"/>
  <c r="G35"/>
  <c r="D35"/>
  <c r="K31"/>
  <c r="H31"/>
  <c r="E31"/>
  <c r="O30"/>
  <c r="M30"/>
  <c r="N29" s="1"/>
  <c r="H29"/>
  <c r="E29"/>
  <c r="O28"/>
  <c r="M28"/>
  <c r="N27" s="1"/>
  <c r="L28"/>
  <c r="J28"/>
  <c r="K27"/>
  <c r="E27"/>
  <c r="O26"/>
  <c r="M26"/>
  <c r="N25" s="1"/>
  <c r="L26"/>
  <c r="J26"/>
  <c r="I26"/>
  <c r="G26"/>
  <c r="H25" s="1"/>
  <c r="K25"/>
  <c r="M23"/>
  <c r="J23"/>
  <c r="G23"/>
  <c r="D23"/>
  <c r="K16"/>
  <c r="H16"/>
  <c r="E16"/>
  <c r="O15"/>
  <c r="M15"/>
  <c r="N14"/>
  <c r="H14"/>
  <c r="E14"/>
  <c r="Q14" s="1"/>
  <c r="O13"/>
  <c r="M13"/>
  <c r="N12" s="1"/>
  <c r="L13"/>
  <c r="J13"/>
  <c r="K12"/>
  <c r="E12"/>
  <c r="O11"/>
  <c r="M11"/>
  <c r="N10" s="1"/>
  <c r="L11"/>
  <c r="J11"/>
  <c r="I11"/>
  <c r="G11"/>
  <c r="H10" s="1"/>
  <c r="K10"/>
  <c r="M8"/>
  <c r="J8"/>
  <c r="G8"/>
  <c r="D8"/>
  <c r="N18" i="7"/>
  <c r="K18"/>
  <c r="H18"/>
  <c r="E18"/>
  <c r="R17"/>
  <c r="P17"/>
  <c r="Q16"/>
  <c r="K16"/>
  <c r="H16"/>
  <c r="E16"/>
  <c r="R15"/>
  <c r="P15"/>
  <c r="O15"/>
  <c r="M15"/>
  <c r="N14" s="1"/>
  <c r="Q14"/>
  <c r="H14"/>
  <c r="E14"/>
  <c r="R13"/>
  <c r="P13"/>
  <c r="O13"/>
  <c r="M13"/>
  <c r="N12" s="1"/>
  <c r="L13"/>
  <c r="J13"/>
  <c r="K12" s="1"/>
  <c r="Q12"/>
  <c r="E12"/>
  <c r="R11"/>
  <c r="P11"/>
  <c r="O11"/>
  <c r="M11"/>
  <c r="N10" s="1"/>
  <c r="L11"/>
  <c r="J11"/>
  <c r="K10" s="1"/>
  <c r="I11"/>
  <c r="G11"/>
  <c r="H10" s="1"/>
  <c r="Q10"/>
  <c r="P8"/>
  <c r="M8"/>
  <c r="J8"/>
  <c r="G8"/>
  <c r="D8"/>
  <c r="N56" i="6"/>
  <c r="K56"/>
  <c r="H56"/>
  <c r="E56"/>
  <c r="R55"/>
  <c r="P55"/>
  <c r="Q54" s="1"/>
  <c r="K54"/>
  <c r="H54"/>
  <c r="E54"/>
  <c r="R53"/>
  <c r="P53"/>
  <c r="Q52" s="1"/>
  <c r="O53"/>
  <c r="M53"/>
  <c r="N52"/>
  <c r="H52"/>
  <c r="E52"/>
  <c r="R51"/>
  <c r="P51"/>
  <c r="Q50" s="1"/>
  <c r="O51"/>
  <c r="M51"/>
  <c r="L51"/>
  <c r="J51"/>
  <c r="K50" s="1"/>
  <c r="N50"/>
  <c r="E50"/>
  <c r="R49"/>
  <c r="P49"/>
  <c r="Q48" s="1"/>
  <c r="O49"/>
  <c r="M49"/>
  <c r="L49"/>
  <c r="J49"/>
  <c r="K48" s="1"/>
  <c r="I49"/>
  <c r="G49"/>
  <c r="H48" s="1"/>
  <c r="N48"/>
  <c r="P46"/>
  <c r="M46"/>
  <c r="J46"/>
  <c r="G46"/>
  <c r="D46"/>
  <c r="N42"/>
  <c r="K42"/>
  <c r="H42"/>
  <c r="E42"/>
  <c r="R41"/>
  <c r="P41"/>
  <c r="Q40"/>
  <c r="K40"/>
  <c r="H40"/>
  <c r="E40"/>
  <c r="R39"/>
  <c r="P39"/>
  <c r="O39"/>
  <c r="M39"/>
  <c r="N38" s="1"/>
  <c r="Q38"/>
  <c r="H38"/>
  <c r="E38"/>
  <c r="R37"/>
  <c r="P37"/>
  <c r="O37"/>
  <c r="M37"/>
  <c r="N36" s="1"/>
  <c r="L37"/>
  <c r="J37"/>
  <c r="K36" s="1"/>
  <c r="Q36"/>
  <c r="E36"/>
  <c r="R35"/>
  <c r="P35"/>
  <c r="O35"/>
  <c r="M35"/>
  <c r="N34" s="1"/>
  <c r="L35"/>
  <c r="J35"/>
  <c r="K34" s="1"/>
  <c r="I35"/>
  <c r="G35"/>
  <c r="H34" s="1"/>
  <c r="Q34"/>
  <c r="P32"/>
  <c r="M32"/>
  <c r="J32"/>
  <c r="G32"/>
  <c r="D32"/>
  <c r="K28"/>
  <c r="H28"/>
  <c r="E28"/>
  <c r="O27"/>
  <c r="M27"/>
  <c r="N26" s="1"/>
  <c r="H26"/>
  <c r="E26"/>
  <c r="O25"/>
  <c r="M25"/>
  <c r="N24" s="1"/>
  <c r="L25"/>
  <c r="J25"/>
  <c r="K24" s="1"/>
  <c r="E24"/>
  <c r="O23"/>
  <c r="M23"/>
  <c r="L23"/>
  <c r="J23"/>
  <c r="K22" s="1"/>
  <c r="I23"/>
  <c r="G23"/>
  <c r="H22" s="1"/>
  <c r="R22" s="1"/>
  <c r="M20"/>
  <c r="J20"/>
  <c r="G20"/>
  <c r="D20"/>
  <c r="K16"/>
  <c r="H16"/>
  <c r="E16"/>
  <c r="O15"/>
  <c r="M15"/>
  <c r="N14" s="1"/>
  <c r="H14"/>
  <c r="E14"/>
  <c r="O13"/>
  <c r="M13"/>
  <c r="N12" s="1"/>
  <c r="L13"/>
  <c r="J13"/>
  <c r="K12" s="1"/>
  <c r="E12"/>
  <c r="O11"/>
  <c r="M11"/>
  <c r="N10" s="1"/>
  <c r="L11"/>
  <c r="J11"/>
  <c r="K10" s="1"/>
  <c r="I11"/>
  <c r="G11"/>
  <c r="H10" s="1"/>
  <c r="M8"/>
  <c r="J8"/>
  <c r="G8"/>
  <c r="D8"/>
  <c r="N62" i="5"/>
  <c r="K62"/>
  <c r="H62"/>
  <c r="E62"/>
  <c r="R61"/>
  <c r="P61"/>
  <c r="Q60"/>
  <c r="K60"/>
  <c r="H60"/>
  <c r="E60"/>
  <c r="R59"/>
  <c r="P59"/>
  <c r="O59"/>
  <c r="M59"/>
  <c r="N58" s="1"/>
  <c r="Q58"/>
  <c r="H58"/>
  <c r="E58"/>
  <c r="R57"/>
  <c r="P57"/>
  <c r="O57"/>
  <c r="M57"/>
  <c r="N56" s="1"/>
  <c r="L57"/>
  <c r="J57"/>
  <c r="Q56"/>
  <c r="K56"/>
  <c r="E56"/>
  <c r="R55"/>
  <c r="P55"/>
  <c r="O55"/>
  <c r="M55"/>
  <c r="N54" s="1"/>
  <c r="L55"/>
  <c r="J55"/>
  <c r="I55"/>
  <c r="G55"/>
  <c r="H54" s="1"/>
  <c r="Q54"/>
  <c r="K54"/>
  <c r="P52"/>
  <c r="M52"/>
  <c r="J52"/>
  <c r="G52"/>
  <c r="D52"/>
  <c r="K46"/>
  <c r="H46"/>
  <c r="E46"/>
  <c r="O45"/>
  <c r="M45"/>
  <c r="N44" s="1"/>
  <c r="H44"/>
  <c r="E44"/>
  <c r="O43"/>
  <c r="M43"/>
  <c r="N42" s="1"/>
  <c r="L43"/>
  <c r="J43"/>
  <c r="K42" s="1"/>
  <c r="E42"/>
  <c r="O41"/>
  <c r="M41"/>
  <c r="L41"/>
  <c r="J41"/>
  <c r="K40" s="1"/>
  <c r="I41"/>
  <c r="G41"/>
  <c r="N40"/>
  <c r="H40"/>
  <c r="M38"/>
  <c r="J38"/>
  <c r="G38"/>
  <c r="D38"/>
  <c r="K28"/>
  <c r="H28"/>
  <c r="E28"/>
  <c r="O27"/>
  <c r="M27"/>
  <c r="N26" s="1"/>
  <c r="H26"/>
  <c r="E26"/>
  <c r="O25"/>
  <c r="M25"/>
  <c r="N24" s="1"/>
  <c r="L25"/>
  <c r="J25"/>
  <c r="K24" s="1"/>
  <c r="E24"/>
  <c r="O23"/>
  <c r="M23"/>
  <c r="L23"/>
  <c r="J23"/>
  <c r="K22" s="1"/>
  <c r="I23"/>
  <c r="G23"/>
  <c r="N22"/>
  <c r="H22"/>
  <c r="M20"/>
  <c r="J20"/>
  <c r="G20"/>
  <c r="D20"/>
  <c r="K16"/>
  <c r="H16"/>
  <c r="E16"/>
  <c r="O15"/>
  <c r="M15"/>
  <c r="N14" s="1"/>
  <c r="H14"/>
  <c r="E14"/>
  <c r="O13"/>
  <c r="M13"/>
  <c r="N12" s="1"/>
  <c r="L13"/>
  <c r="J13"/>
  <c r="K12" s="1"/>
  <c r="E12"/>
  <c r="O11"/>
  <c r="M11"/>
  <c r="L11"/>
  <c r="J11"/>
  <c r="K10" s="1"/>
  <c r="I11"/>
  <c r="G11"/>
  <c r="N10"/>
  <c r="H10"/>
  <c r="M8"/>
  <c r="J8"/>
  <c r="G8"/>
  <c r="D8"/>
  <c r="K57" i="4"/>
  <c r="H57"/>
  <c r="E57"/>
  <c r="O56"/>
  <c r="M56"/>
  <c r="N55"/>
  <c r="H55"/>
  <c r="E55"/>
  <c r="O54"/>
  <c r="M54"/>
  <c r="N53" s="1"/>
  <c r="L54"/>
  <c r="J54"/>
  <c r="K53" s="1"/>
  <c r="E53"/>
  <c r="O52"/>
  <c r="M52"/>
  <c r="L52"/>
  <c r="J52"/>
  <c r="K51" s="1"/>
  <c r="I52"/>
  <c r="G52"/>
  <c r="N51"/>
  <c r="H51"/>
  <c r="M49"/>
  <c r="J49"/>
  <c r="G49"/>
  <c r="D49"/>
  <c r="K45"/>
  <c r="H45"/>
  <c r="E45"/>
  <c r="O44"/>
  <c r="M44"/>
  <c r="N43" s="1"/>
  <c r="H43"/>
  <c r="E43"/>
  <c r="O42"/>
  <c r="M42"/>
  <c r="N41" s="1"/>
  <c r="L42"/>
  <c r="J42"/>
  <c r="K41" s="1"/>
  <c r="E41"/>
  <c r="O40"/>
  <c r="M40"/>
  <c r="L40"/>
  <c r="J40"/>
  <c r="K39" s="1"/>
  <c r="I40"/>
  <c r="G40"/>
  <c r="N39"/>
  <c r="H39"/>
  <c r="M37"/>
  <c r="J37"/>
  <c r="G37"/>
  <c r="D37"/>
  <c r="K28"/>
  <c r="H28"/>
  <c r="E28"/>
  <c r="O27"/>
  <c r="M27"/>
  <c r="N26" s="1"/>
  <c r="H26"/>
  <c r="E26"/>
  <c r="O25"/>
  <c r="M25"/>
  <c r="N24" s="1"/>
  <c r="L25"/>
  <c r="J25"/>
  <c r="K24" s="1"/>
  <c r="E24"/>
  <c r="O23"/>
  <c r="M23"/>
  <c r="N22" s="1"/>
  <c r="L23"/>
  <c r="J23"/>
  <c r="K22" s="1"/>
  <c r="I23"/>
  <c r="G23"/>
  <c r="H22" s="1"/>
  <c r="M20"/>
  <c r="J20"/>
  <c r="G20"/>
  <c r="D20"/>
  <c r="K16"/>
  <c r="H16"/>
  <c r="E16"/>
  <c r="O15"/>
  <c r="M15"/>
  <c r="N14"/>
  <c r="H14"/>
  <c r="E14"/>
  <c r="Q14" s="1"/>
  <c r="O13"/>
  <c r="M13"/>
  <c r="N12" s="1"/>
  <c r="L13"/>
  <c r="J13"/>
  <c r="K12" s="1"/>
  <c r="E12"/>
  <c r="O11"/>
  <c r="M11"/>
  <c r="N10" s="1"/>
  <c r="L11"/>
  <c r="J11"/>
  <c r="I11"/>
  <c r="G11"/>
  <c r="H10" s="1"/>
  <c r="K10"/>
  <c r="M8"/>
  <c r="J8"/>
  <c r="G8"/>
  <c r="D8"/>
  <c r="K28" i="3"/>
  <c r="H28"/>
  <c r="E28"/>
  <c r="O27"/>
  <c r="M27"/>
  <c r="N26" s="1"/>
  <c r="H26"/>
  <c r="E26"/>
  <c r="O25"/>
  <c r="M25"/>
  <c r="N24" s="1"/>
  <c r="L25"/>
  <c r="J25"/>
  <c r="K24" s="1"/>
  <c r="E24"/>
  <c r="O23"/>
  <c r="M23"/>
  <c r="L23"/>
  <c r="J23"/>
  <c r="K22" s="1"/>
  <c r="I23"/>
  <c r="G23"/>
  <c r="N22"/>
  <c r="H22"/>
  <c r="M20"/>
  <c r="J20"/>
  <c r="G20"/>
  <c r="D20"/>
  <c r="N62"/>
  <c r="K62"/>
  <c r="H62"/>
  <c r="E62"/>
  <c r="R61"/>
  <c r="P61"/>
  <c r="Q60" s="1"/>
  <c r="K60"/>
  <c r="H60"/>
  <c r="E60"/>
  <c r="R59"/>
  <c r="P59"/>
  <c r="Q58" s="1"/>
  <c r="O59"/>
  <c r="M59"/>
  <c r="N58"/>
  <c r="H58"/>
  <c r="E58"/>
  <c r="R57"/>
  <c r="P57"/>
  <c r="Q56" s="1"/>
  <c r="O57"/>
  <c r="M57"/>
  <c r="L57"/>
  <c r="J57"/>
  <c r="K56" s="1"/>
  <c r="N56"/>
  <c r="E56"/>
  <c r="R55"/>
  <c r="P55"/>
  <c r="Q54" s="1"/>
  <c r="O55"/>
  <c r="M55"/>
  <c r="L55"/>
  <c r="J55"/>
  <c r="K54" s="1"/>
  <c r="I55"/>
  <c r="G55"/>
  <c r="H54" s="1"/>
  <c r="N54"/>
  <c r="P52"/>
  <c r="M52"/>
  <c r="J52"/>
  <c r="G52"/>
  <c r="D52"/>
  <c r="K46"/>
  <c r="H46"/>
  <c r="E46"/>
  <c r="O45"/>
  <c r="M45"/>
  <c r="N44" s="1"/>
  <c r="H44"/>
  <c r="E44"/>
  <c r="O43"/>
  <c r="M43"/>
  <c r="N42" s="1"/>
  <c r="L43"/>
  <c r="J43"/>
  <c r="K42" s="1"/>
  <c r="E42"/>
  <c r="O41"/>
  <c r="M41"/>
  <c r="N40" s="1"/>
  <c r="L41"/>
  <c r="J41"/>
  <c r="I41"/>
  <c r="G41"/>
  <c r="H40" s="1"/>
  <c r="K40"/>
  <c r="M38"/>
  <c r="J38"/>
  <c r="G38"/>
  <c r="D38"/>
  <c r="K16"/>
  <c r="H16"/>
  <c r="E16"/>
  <c r="O15"/>
  <c r="M15"/>
  <c r="N14" s="1"/>
  <c r="H14"/>
  <c r="E14"/>
  <c r="O13"/>
  <c r="M13"/>
  <c r="N12" s="1"/>
  <c r="L13"/>
  <c r="J13"/>
  <c r="K12" s="1"/>
  <c r="E12"/>
  <c r="O11"/>
  <c r="M11"/>
  <c r="N10" s="1"/>
  <c r="L11"/>
  <c r="J11"/>
  <c r="I11"/>
  <c r="G11"/>
  <c r="H10" s="1"/>
  <c r="K10"/>
  <c r="M8"/>
  <c r="J8"/>
  <c r="G8"/>
  <c r="D8"/>
  <c r="N66" i="2"/>
  <c r="K66"/>
  <c r="H66"/>
  <c r="E66"/>
  <c r="R65"/>
  <c r="P65"/>
  <c r="Q64" s="1"/>
  <c r="K64"/>
  <c r="H64"/>
  <c r="E64"/>
  <c r="R63"/>
  <c r="P63"/>
  <c r="Q62" s="1"/>
  <c r="O63"/>
  <c r="M63"/>
  <c r="N62" s="1"/>
  <c r="H62"/>
  <c r="E62"/>
  <c r="R61"/>
  <c r="P61"/>
  <c r="Q60" s="1"/>
  <c r="O61"/>
  <c r="M61"/>
  <c r="L61"/>
  <c r="J61"/>
  <c r="K60" s="1"/>
  <c r="N60"/>
  <c r="E60"/>
  <c r="U60" s="1"/>
  <c r="R59"/>
  <c r="P59"/>
  <c r="Q58" s="1"/>
  <c r="O59"/>
  <c r="M59"/>
  <c r="L59"/>
  <c r="J59"/>
  <c r="K58" s="1"/>
  <c r="I59"/>
  <c r="G59"/>
  <c r="H58" s="1"/>
  <c r="N58"/>
  <c r="P56"/>
  <c r="M56"/>
  <c r="J56"/>
  <c r="G56"/>
  <c r="D56"/>
  <c r="K50"/>
  <c r="H50"/>
  <c r="E50"/>
  <c r="O49"/>
  <c r="M49"/>
  <c r="N48" s="1"/>
  <c r="H48"/>
  <c r="E48"/>
  <c r="O47"/>
  <c r="M47"/>
  <c r="N46" s="1"/>
  <c r="L47"/>
  <c r="J47"/>
  <c r="K46"/>
  <c r="E46"/>
  <c r="O45"/>
  <c r="M45"/>
  <c r="N44" s="1"/>
  <c r="L45"/>
  <c r="J45"/>
  <c r="I45"/>
  <c r="G45"/>
  <c r="H44" s="1"/>
  <c r="K44"/>
  <c r="M42"/>
  <c r="J42"/>
  <c r="G42"/>
  <c r="D42"/>
  <c r="N32"/>
  <c r="K32"/>
  <c r="H32"/>
  <c r="E32"/>
  <c r="R31"/>
  <c r="P31"/>
  <c r="Q30"/>
  <c r="K30"/>
  <c r="H30"/>
  <c r="E30"/>
  <c r="R29"/>
  <c r="P29"/>
  <c r="Q28" s="1"/>
  <c r="O29"/>
  <c r="M29"/>
  <c r="N28" s="1"/>
  <c r="H28"/>
  <c r="E28"/>
  <c r="R27"/>
  <c r="P27"/>
  <c r="O27"/>
  <c r="M27"/>
  <c r="N26" s="1"/>
  <c r="L27"/>
  <c r="J27"/>
  <c r="Q26"/>
  <c r="K26"/>
  <c r="E26"/>
  <c r="R25"/>
  <c r="P25"/>
  <c r="O25"/>
  <c r="M25"/>
  <c r="L25"/>
  <c r="J25"/>
  <c r="I25"/>
  <c r="G25"/>
  <c r="Q24"/>
  <c r="N24"/>
  <c r="K24"/>
  <c r="H24"/>
  <c r="P22"/>
  <c r="M22"/>
  <c r="J22"/>
  <c r="G22"/>
  <c r="D22"/>
  <c r="K16"/>
  <c r="H16"/>
  <c r="E16"/>
  <c r="O15"/>
  <c r="M15"/>
  <c r="N14" s="1"/>
  <c r="H14"/>
  <c r="E14"/>
  <c r="O13"/>
  <c r="M13"/>
  <c r="N12" s="1"/>
  <c r="L13"/>
  <c r="J13"/>
  <c r="K12"/>
  <c r="E12"/>
  <c r="O11"/>
  <c r="M11"/>
  <c r="N10" s="1"/>
  <c r="L11"/>
  <c r="J11"/>
  <c r="I11"/>
  <c r="G11"/>
  <c r="H10" s="1"/>
  <c r="K10"/>
  <c r="M8"/>
  <c r="J8"/>
  <c r="G8"/>
  <c r="D8"/>
  <c r="N66" i="1"/>
  <c r="K66"/>
  <c r="H66"/>
  <c r="E66"/>
  <c r="R65"/>
  <c r="P65"/>
  <c r="Q64"/>
  <c r="K64"/>
  <c r="H64"/>
  <c r="E64"/>
  <c r="R63"/>
  <c r="P63"/>
  <c r="Q62" s="1"/>
  <c r="O63"/>
  <c r="M63"/>
  <c r="N62" s="1"/>
  <c r="H62"/>
  <c r="E62"/>
  <c r="R61"/>
  <c r="P61"/>
  <c r="O61"/>
  <c r="M61"/>
  <c r="N60" s="1"/>
  <c r="L61"/>
  <c r="J61"/>
  <c r="Q60"/>
  <c r="K60"/>
  <c r="E60"/>
  <c r="R59"/>
  <c r="P59"/>
  <c r="O59"/>
  <c r="M59"/>
  <c r="N58" s="1"/>
  <c r="L59"/>
  <c r="J59"/>
  <c r="I59"/>
  <c r="G59"/>
  <c r="H58" s="1"/>
  <c r="Q58"/>
  <c r="K58"/>
  <c r="P56"/>
  <c r="M56"/>
  <c r="J56"/>
  <c r="G56"/>
  <c r="D56"/>
  <c r="K50"/>
  <c r="H50"/>
  <c r="E50"/>
  <c r="O49"/>
  <c r="M49"/>
  <c r="N48" s="1"/>
  <c r="H48"/>
  <c r="E48"/>
  <c r="O47"/>
  <c r="M47"/>
  <c r="N46" s="1"/>
  <c r="L47"/>
  <c r="J47"/>
  <c r="K46"/>
  <c r="E46"/>
  <c r="O45"/>
  <c r="M45"/>
  <c r="N44" s="1"/>
  <c r="L45"/>
  <c r="J45"/>
  <c r="I45"/>
  <c r="G45"/>
  <c r="H44" s="1"/>
  <c r="K44"/>
  <c r="M42"/>
  <c r="J42"/>
  <c r="G42"/>
  <c r="D42"/>
  <c r="R31"/>
  <c r="P31"/>
  <c r="Q30" s="1"/>
  <c r="R29"/>
  <c r="P29"/>
  <c r="Q28" s="1"/>
  <c r="R27"/>
  <c r="P27"/>
  <c r="R25"/>
  <c r="P25"/>
  <c r="Q24" s="1"/>
  <c r="O25"/>
  <c r="M25"/>
  <c r="L25"/>
  <c r="J25"/>
  <c r="K24" s="1"/>
  <c r="G25"/>
  <c r="P22"/>
  <c r="H32"/>
  <c r="K32"/>
  <c r="N32"/>
  <c r="E32"/>
  <c r="K30"/>
  <c r="H30"/>
  <c r="E30"/>
  <c r="O29"/>
  <c r="M29"/>
  <c r="H28"/>
  <c r="E28"/>
  <c r="O27"/>
  <c r="M27"/>
  <c r="L27"/>
  <c r="J27"/>
  <c r="E26"/>
  <c r="I25"/>
  <c r="M22"/>
  <c r="J22"/>
  <c r="G22"/>
  <c r="D22"/>
  <c r="M8"/>
  <c r="J8"/>
  <c r="G8"/>
  <c r="U62" l="1"/>
  <c r="U66"/>
  <c r="U64"/>
  <c r="U60"/>
  <c r="U58"/>
  <c r="T60"/>
  <c r="T66"/>
  <c r="T64"/>
  <c r="T62"/>
  <c r="T58"/>
  <c r="R46"/>
  <c r="R50"/>
  <c r="R48"/>
  <c r="R44"/>
  <c r="T32"/>
  <c r="Q53" i="4"/>
  <c r="Q57"/>
  <c r="Q55"/>
  <c r="Q51"/>
  <c r="Q45"/>
  <c r="Q41"/>
  <c r="Q43"/>
  <c r="Q39"/>
  <c r="U66" i="2"/>
  <c r="U64"/>
  <c r="U62"/>
  <c r="Q46"/>
  <c r="Q50"/>
  <c r="Q48"/>
  <c r="R50"/>
  <c r="Q44"/>
  <c r="R48"/>
  <c r="R44"/>
  <c r="R46"/>
  <c r="U32"/>
  <c r="U30"/>
  <c r="U28"/>
  <c r="T30"/>
  <c r="U24"/>
  <c r="T26"/>
  <c r="Q12"/>
  <c r="Q16"/>
  <c r="Q14"/>
  <c r="R16"/>
  <c r="Q10"/>
  <c r="R14"/>
  <c r="R10"/>
  <c r="R12"/>
  <c r="U55" i="8"/>
  <c r="U59"/>
  <c r="U57"/>
  <c r="U53"/>
  <c r="U51"/>
  <c r="T45"/>
  <c r="T43"/>
  <c r="T41"/>
  <c r="T37"/>
  <c r="Q31"/>
  <c r="Q27"/>
  <c r="Q29"/>
  <c r="Q25"/>
  <c r="Q16"/>
  <c r="Q12"/>
  <c r="Q10"/>
  <c r="U62" i="5"/>
  <c r="U60"/>
  <c r="U56"/>
  <c r="U58"/>
  <c r="T62"/>
  <c r="T60"/>
  <c r="U54"/>
  <c r="T58"/>
  <c r="T54"/>
  <c r="T56"/>
  <c r="R42"/>
  <c r="R46"/>
  <c r="R44"/>
  <c r="R40"/>
  <c r="Q24" i="3"/>
  <c r="Q28"/>
  <c r="Q26"/>
  <c r="Q22"/>
  <c r="Q14"/>
  <c r="R16"/>
  <c r="Q10"/>
  <c r="U56"/>
  <c r="Q44"/>
  <c r="R46"/>
  <c r="Q40"/>
  <c r="R28" i="4"/>
  <c r="Q22"/>
  <c r="Q26"/>
  <c r="R16"/>
  <c r="Q10"/>
  <c r="R24" i="5"/>
  <c r="R28"/>
  <c r="R26"/>
  <c r="R22"/>
  <c r="R12"/>
  <c r="R16"/>
  <c r="R14"/>
  <c r="R10"/>
  <c r="U56" i="6"/>
  <c r="U50"/>
  <c r="U54"/>
  <c r="U52"/>
  <c r="U40"/>
  <c r="T42"/>
  <c r="R14"/>
  <c r="T16" i="7"/>
  <c r="P10" i="8"/>
  <c r="R10"/>
  <c r="P12"/>
  <c r="R12"/>
  <c r="P14"/>
  <c r="R14"/>
  <c r="P16"/>
  <c r="R16"/>
  <c r="P25"/>
  <c r="R25"/>
  <c r="P27"/>
  <c r="R27"/>
  <c r="P29"/>
  <c r="R29"/>
  <c r="P31"/>
  <c r="R31"/>
  <c r="S37"/>
  <c r="U37"/>
  <c r="S39"/>
  <c r="U39"/>
  <c r="S41"/>
  <c r="U41"/>
  <c r="S43"/>
  <c r="U43"/>
  <c r="S45"/>
  <c r="U45"/>
  <c r="T51"/>
  <c r="T53"/>
  <c r="T55"/>
  <c r="T57"/>
  <c r="T59"/>
  <c r="S51"/>
  <c r="S53"/>
  <c r="S55"/>
  <c r="S57"/>
  <c r="S59"/>
  <c r="T10" i="7"/>
  <c r="T12"/>
  <c r="T14"/>
  <c r="T18"/>
  <c r="S10"/>
  <c r="U10"/>
  <c r="S12"/>
  <c r="U12"/>
  <c r="S14"/>
  <c r="U14"/>
  <c r="S16"/>
  <c r="U16"/>
  <c r="S18"/>
  <c r="U18"/>
  <c r="U48" i="6"/>
  <c r="T48"/>
  <c r="T50"/>
  <c r="T52"/>
  <c r="T54"/>
  <c r="T56"/>
  <c r="S48"/>
  <c r="S50"/>
  <c r="S52"/>
  <c r="S54"/>
  <c r="S56"/>
  <c r="R26"/>
  <c r="U34"/>
  <c r="U36"/>
  <c r="R10"/>
  <c r="R12"/>
  <c r="R16"/>
  <c r="R28"/>
  <c r="T36"/>
  <c r="U38"/>
  <c r="T40"/>
  <c r="U42"/>
  <c r="R24"/>
  <c r="T34"/>
  <c r="T38"/>
  <c r="Q10"/>
  <c r="Q12"/>
  <c r="Q14"/>
  <c r="Q16"/>
  <c r="Q22"/>
  <c r="Q24"/>
  <c r="Q26"/>
  <c r="Q28"/>
  <c r="P10"/>
  <c r="P12"/>
  <c r="P14"/>
  <c r="P16"/>
  <c r="P22"/>
  <c r="P24"/>
  <c r="P26"/>
  <c r="P28"/>
  <c r="S34"/>
  <c r="S36"/>
  <c r="S38"/>
  <c r="S40"/>
  <c r="S42"/>
  <c r="Q10" i="5"/>
  <c r="Q12"/>
  <c r="Q14"/>
  <c r="Q16"/>
  <c r="Q22"/>
  <c r="Q24"/>
  <c r="Q26"/>
  <c r="Q28"/>
  <c r="Q40"/>
  <c r="Q42"/>
  <c r="Q44"/>
  <c r="Q46"/>
  <c r="P10"/>
  <c r="P12"/>
  <c r="P14"/>
  <c r="P16"/>
  <c r="P22"/>
  <c r="P24"/>
  <c r="P26"/>
  <c r="P28"/>
  <c r="P40"/>
  <c r="P42"/>
  <c r="P44"/>
  <c r="P46"/>
  <c r="S54"/>
  <c r="S56"/>
  <c r="S58"/>
  <c r="S60"/>
  <c r="S62"/>
  <c r="P39" i="4"/>
  <c r="R39"/>
  <c r="P41"/>
  <c r="R41"/>
  <c r="P43"/>
  <c r="R43"/>
  <c r="P45"/>
  <c r="R45"/>
  <c r="P51"/>
  <c r="R51"/>
  <c r="P53"/>
  <c r="R53"/>
  <c r="P55"/>
  <c r="R55"/>
  <c r="P57"/>
  <c r="R57"/>
  <c r="R10"/>
  <c r="Q12"/>
  <c r="R14"/>
  <c r="Q16"/>
  <c r="R22"/>
  <c r="Q24"/>
  <c r="R26"/>
  <c r="Q28"/>
  <c r="R12"/>
  <c r="R24"/>
  <c r="P10"/>
  <c r="P12"/>
  <c r="P14"/>
  <c r="P16"/>
  <c r="P22"/>
  <c r="P24"/>
  <c r="P26"/>
  <c r="P28"/>
  <c r="P22" i="3"/>
  <c r="R22"/>
  <c r="P24"/>
  <c r="R24"/>
  <c r="P26"/>
  <c r="R26"/>
  <c r="P28"/>
  <c r="R28"/>
  <c r="R10"/>
  <c r="Q12"/>
  <c r="R14"/>
  <c r="Q16"/>
  <c r="R40"/>
  <c r="Q42"/>
  <c r="R44"/>
  <c r="Q46"/>
  <c r="U58"/>
  <c r="U60"/>
  <c r="U62"/>
  <c r="R12"/>
  <c r="R42"/>
  <c r="U54"/>
  <c r="T54"/>
  <c r="T56"/>
  <c r="T58"/>
  <c r="T60"/>
  <c r="T62"/>
  <c r="P10"/>
  <c r="P12"/>
  <c r="P14"/>
  <c r="P16"/>
  <c r="P40"/>
  <c r="P42"/>
  <c r="P44"/>
  <c r="P46"/>
  <c r="S54"/>
  <c r="S56"/>
  <c r="S58"/>
  <c r="S60"/>
  <c r="S62"/>
  <c r="U26" i="2"/>
  <c r="U58"/>
  <c r="T24"/>
  <c r="S26"/>
  <c r="T28"/>
  <c r="S30"/>
  <c r="T32"/>
  <c r="T58"/>
  <c r="T60"/>
  <c r="T62"/>
  <c r="T64"/>
  <c r="T66"/>
  <c r="P10"/>
  <c r="P12"/>
  <c r="P14"/>
  <c r="P16"/>
  <c r="S24"/>
  <c r="S28"/>
  <c r="S32"/>
  <c r="P44"/>
  <c r="P46"/>
  <c r="P48"/>
  <c r="P50"/>
  <c r="S58"/>
  <c r="S60"/>
  <c r="S62"/>
  <c r="S64"/>
  <c r="S66"/>
  <c r="Q44" i="1"/>
  <c r="Q46"/>
  <c r="Q48"/>
  <c r="Q50"/>
  <c r="P44"/>
  <c r="P46"/>
  <c r="P48"/>
  <c r="P50"/>
  <c r="S58"/>
  <c r="S60"/>
  <c r="S62"/>
  <c r="S64"/>
  <c r="S66"/>
  <c r="N28"/>
  <c r="N26"/>
  <c r="U30"/>
  <c r="K26"/>
  <c r="T28"/>
  <c r="S28"/>
  <c r="X28" s="1"/>
  <c r="U28"/>
  <c r="S32"/>
  <c r="U32"/>
  <c r="T30"/>
  <c r="N24"/>
  <c r="S30"/>
  <c r="H24"/>
  <c r="Q26"/>
  <c r="T26" s="1"/>
  <c r="K16"/>
  <c r="H16"/>
  <c r="E16"/>
  <c r="O15"/>
  <c r="M15"/>
  <c r="N14" s="1"/>
  <c r="H14"/>
  <c r="E14"/>
  <c r="O13"/>
  <c r="M13"/>
  <c r="N12" s="1"/>
  <c r="L13"/>
  <c r="J13"/>
  <c r="K12" s="1"/>
  <c r="E12"/>
  <c r="O11"/>
  <c r="M11"/>
  <c r="L11"/>
  <c r="J11"/>
  <c r="I11"/>
  <c r="G11"/>
  <c r="D8"/>
  <c r="W57" i="8" l="1"/>
  <c r="X57"/>
  <c r="V57"/>
  <c r="W53"/>
  <c r="X53"/>
  <c r="V53"/>
  <c r="X45"/>
  <c r="V45"/>
  <c r="W45"/>
  <c r="Y45" s="1"/>
  <c r="X43"/>
  <c r="V43"/>
  <c r="W43"/>
  <c r="Y43" s="1"/>
  <c r="X41"/>
  <c r="V41"/>
  <c r="W41"/>
  <c r="Y41" s="1"/>
  <c r="X39"/>
  <c r="V39"/>
  <c r="Y39"/>
  <c r="X37"/>
  <c r="V37"/>
  <c r="W37"/>
  <c r="Y37" s="1"/>
  <c r="S31"/>
  <c r="V31"/>
  <c r="U29"/>
  <c r="S29"/>
  <c r="T29"/>
  <c r="V29" s="1"/>
  <c r="U27"/>
  <c r="S27"/>
  <c r="T27"/>
  <c r="V27" s="1"/>
  <c r="U25"/>
  <c r="S25"/>
  <c r="T25"/>
  <c r="V25" s="1"/>
  <c r="S16"/>
  <c r="V16"/>
  <c r="U14"/>
  <c r="S14"/>
  <c r="T14"/>
  <c r="U12"/>
  <c r="S12"/>
  <c r="T12"/>
  <c r="V12" s="1"/>
  <c r="U10"/>
  <c r="S10"/>
  <c r="T10"/>
  <c r="W59"/>
  <c r="X59"/>
  <c r="V59"/>
  <c r="W55"/>
  <c r="X55"/>
  <c r="V55"/>
  <c r="W51"/>
  <c r="X51"/>
  <c r="V51"/>
  <c r="X18" i="7"/>
  <c r="V18"/>
  <c r="W18"/>
  <c r="Y18" s="1"/>
  <c r="X16"/>
  <c r="V16"/>
  <c r="W16"/>
  <c r="X14"/>
  <c r="V14"/>
  <c r="W14"/>
  <c r="Y14" s="1"/>
  <c r="X12"/>
  <c r="V12"/>
  <c r="W12"/>
  <c r="Y12" s="1"/>
  <c r="X10"/>
  <c r="V10"/>
  <c r="W10"/>
  <c r="W50" i="6"/>
  <c r="X50"/>
  <c r="V50"/>
  <c r="W56"/>
  <c r="X56"/>
  <c r="V56"/>
  <c r="W52"/>
  <c r="X52"/>
  <c r="V52"/>
  <c r="W48"/>
  <c r="X48"/>
  <c r="V48"/>
  <c r="W54"/>
  <c r="X54"/>
  <c r="V54"/>
  <c r="W42"/>
  <c r="X42"/>
  <c r="V42"/>
  <c r="W38"/>
  <c r="X38"/>
  <c r="Y38" s="1"/>
  <c r="V38"/>
  <c r="W34"/>
  <c r="X34"/>
  <c r="V34"/>
  <c r="T26"/>
  <c r="U26"/>
  <c r="S26"/>
  <c r="T22"/>
  <c r="U22"/>
  <c r="S22"/>
  <c r="T14"/>
  <c r="U14"/>
  <c r="S14"/>
  <c r="T10"/>
  <c r="U10"/>
  <c r="S10"/>
  <c r="W40"/>
  <c r="X40"/>
  <c r="V40"/>
  <c r="W36"/>
  <c r="Y36" s="1"/>
  <c r="X36"/>
  <c r="V36"/>
  <c r="T28"/>
  <c r="V28" s="1"/>
  <c r="U28"/>
  <c r="S28"/>
  <c r="T24"/>
  <c r="U24"/>
  <c r="S24"/>
  <c r="T16"/>
  <c r="U16"/>
  <c r="S16"/>
  <c r="T12"/>
  <c r="U12"/>
  <c r="S12"/>
  <c r="W62" i="5"/>
  <c r="X62"/>
  <c r="V62"/>
  <c r="W58"/>
  <c r="X58"/>
  <c r="V58"/>
  <c r="W54"/>
  <c r="X54"/>
  <c r="V54"/>
  <c r="T44"/>
  <c r="V44" s="1"/>
  <c r="U44"/>
  <c r="S44"/>
  <c r="T40"/>
  <c r="U40"/>
  <c r="V40" s="1"/>
  <c r="S40"/>
  <c r="T26"/>
  <c r="U26"/>
  <c r="S26"/>
  <c r="T22"/>
  <c r="U22"/>
  <c r="S22"/>
  <c r="T14"/>
  <c r="U14"/>
  <c r="S14"/>
  <c r="T10"/>
  <c r="U10"/>
  <c r="S10"/>
  <c r="W60"/>
  <c r="X60"/>
  <c r="V60"/>
  <c r="W56"/>
  <c r="Y56" s="1"/>
  <c r="X56"/>
  <c r="V56"/>
  <c r="T42"/>
  <c r="U42"/>
  <c r="S42"/>
  <c r="T28"/>
  <c r="U28"/>
  <c r="S28"/>
  <c r="T24"/>
  <c r="U24"/>
  <c r="S24"/>
  <c r="T16"/>
  <c r="U16"/>
  <c r="S16"/>
  <c r="T12"/>
  <c r="U12"/>
  <c r="S12"/>
  <c r="V57" i="4"/>
  <c r="X57" s="1"/>
  <c r="S57"/>
  <c r="U55"/>
  <c r="S55"/>
  <c r="V55"/>
  <c r="X55" s="1"/>
  <c r="T55"/>
  <c r="U53"/>
  <c r="S53"/>
  <c r="T53"/>
  <c r="U51"/>
  <c r="S51"/>
  <c r="T51"/>
  <c r="V51" s="1"/>
  <c r="S45"/>
  <c r="U43"/>
  <c r="S43"/>
  <c r="T43"/>
  <c r="V43" s="1"/>
  <c r="U41"/>
  <c r="S41"/>
  <c r="V41"/>
  <c r="X41" s="1"/>
  <c r="T41"/>
  <c r="U39"/>
  <c r="S39"/>
  <c r="V39"/>
  <c r="X39" s="1"/>
  <c r="T39"/>
  <c r="T24"/>
  <c r="U24"/>
  <c r="S24"/>
  <c r="T16"/>
  <c r="V16" s="1"/>
  <c r="U16"/>
  <c r="S16"/>
  <c r="T12"/>
  <c r="U12"/>
  <c r="S12"/>
  <c r="T26"/>
  <c r="U26"/>
  <c r="S26"/>
  <c r="T22"/>
  <c r="U22"/>
  <c r="S22"/>
  <c r="T14"/>
  <c r="U14"/>
  <c r="S14"/>
  <c r="T10"/>
  <c r="U10"/>
  <c r="S10"/>
  <c r="T28"/>
  <c r="U28"/>
  <c r="S28"/>
  <c r="U28" i="3"/>
  <c r="S28"/>
  <c r="T28"/>
  <c r="U26"/>
  <c r="S26"/>
  <c r="T26"/>
  <c r="U24"/>
  <c r="S24"/>
  <c r="V24"/>
  <c r="X24" s="1"/>
  <c r="T24"/>
  <c r="U22"/>
  <c r="S22"/>
  <c r="T22"/>
  <c r="V22" s="1"/>
  <c r="W58"/>
  <c r="X58"/>
  <c r="V58"/>
  <c r="W54"/>
  <c r="X54"/>
  <c r="V54"/>
  <c r="T44"/>
  <c r="U44"/>
  <c r="S44"/>
  <c r="T40"/>
  <c r="U40"/>
  <c r="S40"/>
  <c r="T16"/>
  <c r="U16"/>
  <c r="S16"/>
  <c r="T12"/>
  <c r="U12"/>
  <c r="S12"/>
  <c r="W60"/>
  <c r="X60"/>
  <c r="V60"/>
  <c r="W56"/>
  <c r="X56"/>
  <c r="V56"/>
  <c r="V46"/>
  <c r="S46"/>
  <c r="T42"/>
  <c r="U42"/>
  <c r="S42"/>
  <c r="T14"/>
  <c r="U14"/>
  <c r="S14"/>
  <c r="T10"/>
  <c r="U10"/>
  <c r="S10"/>
  <c r="W62"/>
  <c r="X62"/>
  <c r="V62"/>
  <c r="W66" i="2"/>
  <c r="X66"/>
  <c r="V66"/>
  <c r="W58"/>
  <c r="X58"/>
  <c r="V58"/>
  <c r="T44"/>
  <c r="U44"/>
  <c r="S44"/>
  <c r="W64"/>
  <c r="X64"/>
  <c r="V64"/>
  <c r="W60"/>
  <c r="X60"/>
  <c r="V60"/>
  <c r="V50"/>
  <c r="S50"/>
  <c r="T46"/>
  <c r="U46"/>
  <c r="S46"/>
  <c r="W32"/>
  <c r="X32"/>
  <c r="V32"/>
  <c r="W24"/>
  <c r="X24"/>
  <c r="V24"/>
  <c r="U14"/>
  <c r="S14"/>
  <c r="S10"/>
  <c r="W62"/>
  <c r="X62"/>
  <c r="V62"/>
  <c r="T48"/>
  <c r="S48"/>
  <c r="W28"/>
  <c r="X28"/>
  <c r="V28"/>
  <c r="S16"/>
  <c r="U12"/>
  <c r="S12"/>
  <c r="X30"/>
  <c r="V30"/>
  <c r="W30"/>
  <c r="X26"/>
  <c r="V26"/>
  <c r="W26"/>
  <c r="Y26" s="1"/>
  <c r="V64" i="1"/>
  <c r="W60"/>
  <c r="Y60" s="1"/>
  <c r="V60"/>
  <c r="S50"/>
  <c r="S46"/>
  <c r="V66"/>
  <c r="W62"/>
  <c r="V62"/>
  <c r="W58"/>
  <c r="V58"/>
  <c r="X48"/>
  <c r="S48"/>
  <c r="U44"/>
  <c r="S44"/>
  <c r="V28"/>
  <c r="W28"/>
  <c r="Y28" s="1"/>
  <c r="AA28" s="1"/>
  <c r="S26"/>
  <c r="X26" s="1"/>
  <c r="U26"/>
  <c r="X32"/>
  <c r="V32"/>
  <c r="W32"/>
  <c r="W30"/>
  <c r="Y30" s="1"/>
  <c r="X30"/>
  <c r="V30"/>
  <c r="W26"/>
  <c r="V26"/>
  <c r="U24"/>
  <c r="S24"/>
  <c r="T24"/>
  <c r="N10"/>
  <c r="K10"/>
  <c r="P16"/>
  <c r="U16" s="1"/>
  <c r="R14"/>
  <c r="H10"/>
  <c r="R12"/>
  <c r="Q16"/>
  <c r="P12"/>
  <c r="P14"/>
  <c r="R16"/>
  <c r="Q12"/>
  <c r="Q14"/>
  <c r="Y66" l="1"/>
  <c r="Y62"/>
  <c r="Y64"/>
  <c r="Y58"/>
  <c r="V50"/>
  <c r="V46"/>
  <c r="X46" s="1"/>
  <c r="X50"/>
  <c r="V44"/>
  <c r="X44" s="1"/>
  <c r="Y32"/>
  <c r="R10"/>
  <c r="X51" i="4"/>
  <c r="V53"/>
  <c r="X53" s="1"/>
  <c r="W53" s="1"/>
  <c r="X43"/>
  <c r="V45"/>
  <c r="X45" s="1"/>
  <c r="W39" s="1"/>
  <c r="Y66" i="2"/>
  <c r="Y64"/>
  <c r="Y62"/>
  <c r="Y58"/>
  <c r="Y60"/>
  <c r="X50"/>
  <c r="V48"/>
  <c r="X48" s="1"/>
  <c r="V44"/>
  <c r="X44" s="1"/>
  <c r="V46"/>
  <c r="X46" s="1"/>
  <c r="Y30"/>
  <c r="Y32"/>
  <c r="AA32" s="1"/>
  <c r="AA30"/>
  <c r="Y24"/>
  <c r="Y28"/>
  <c r="AA28" s="1"/>
  <c r="AA24"/>
  <c r="AA26"/>
  <c r="V16"/>
  <c r="X16" s="1"/>
  <c r="V14"/>
  <c r="X14" s="1"/>
  <c r="V10"/>
  <c r="X10" s="1"/>
  <c r="V12"/>
  <c r="X12" s="1"/>
  <c r="Y59" i="8"/>
  <c r="Y57"/>
  <c r="Y55"/>
  <c r="Y51"/>
  <c r="Y53"/>
  <c r="X31"/>
  <c r="X25"/>
  <c r="X29"/>
  <c r="X27"/>
  <c r="W27" s="1"/>
  <c r="V14"/>
  <c r="X16"/>
  <c r="X14"/>
  <c r="V10"/>
  <c r="X10" s="1"/>
  <c r="X12"/>
  <c r="Y58" i="5"/>
  <c r="Y54"/>
  <c r="Y62"/>
  <c r="Y60"/>
  <c r="V46"/>
  <c r="X46" s="1"/>
  <c r="X40"/>
  <c r="X44"/>
  <c r="V42"/>
  <c r="X42" s="1"/>
  <c r="V28" i="3"/>
  <c r="X28" s="1"/>
  <c r="V26"/>
  <c r="X26" s="1"/>
  <c r="W28" s="1"/>
  <c r="X22"/>
  <c r="W26"/>
  <c r="V12"/>
  <c r="X12" s="1"/>
  <c r="V16"/>
  <c r="X16" s="1"/>
  <c r="W16" s="1"/>
  <c r="V14"/>
  <c r="X14" s="1"/>
  <c r="V10"/>
  <c r="X10" s="1"/>
  <c r="W10" s="1"/>
  <c r="Y58"/>
  <c r="Y62"/>
  <c r="Y60"/>
  <c r="Y54"/>
  <c r="Y56"/>
  <c r="V44"/>
  <c r="X46"/>
  <c r="X44"/>
  <c r="V40"/>
  <c r="X40" s="1"/>
  <c r="W44" s="1"/>
  <c r="V42"/>
  <c r="X42" s="1"/>
  <c r="V28" i="4"/>
  <c r="X28" s="1"/>
  <c r="V24"/>
  <c r="X24" s="1"/>
  <c r="V22"/>
  <c r="X22" s="1"/>
  <c r="V26"/>
  <c r="X26" s="1"/>
  <c r="W26" s="1"/>
  <c r="V10"/>
  <c r="X16"/>
  <c r="V14"/>
  <c r="X14" s="1"/>
  <c r="X10"/>
  <c r="V12"/>
  <c r="X12" s="1"/>
  <c r="V28" i="5"/>
  <c r="X28" s="1"/>
  <c r="V26"/>
  <c r="X26" s="1"/>
  <c r="V22"/>
  <c r="X22" s="1"/>
  <c r="V24"/>
  <c r="X24" s="1"/>
  <c r="V16"/>
  <c r="X16" s="1"/>
  <c r="V14"/>
  <c r="X14" s="1"/>
  <c r="V10"/>
  <c r="X10" s="1"/>
  <c r="V12"/>
  <c r="X12" s="1"/>
  <c r="Y56" i="6"/>
  <c r="Y54"/>
  <c r="Y52"/>
  <c r="Y48"/>
  <c r="Y50"/>
  <c r="Y42"/>
  <c r="Y40"/>
  <c r="Y34"/>
  <c r="X28"/>
  <c r="V26"/>
  <c r="X26" s="1"/>
  <c r="V22"/>
  <c r="X22" s="1"/>
  <c r="V24"/>
  <c r="X24" s="1"/>
  <c r="V16"/>
  <c r="X16" s="1"/>
  <c r="V14"/>
  <c r="X14" s="1"/>
  <c r="V10"/>
  <c r="X10" s="1"/>
  <c r="V12"/>
  <c r="X12" s="1"/>
  <c r="Y16" i="7"/>
  <c r="Y10"/>
  <c r="AA32" i="1"/>
  <c r="Y26"/>
  <c r="AA26" s="1"/>
  <c r="AA30"/>
  <c r="W24"/>
  <c r="Y24" s="1"/>
  <c r="X24"/>
  <c r="V24"/>
  <c r="S16"/>
  <c r="Q10"/>
  <c r="P10"/>
  <c r="U14"/>
  <c r="T14"/>
  <c r="S14"/>
  <c r="U12"/>
  <c r="S12"/>
  <c r="T12"/>
  <c r="W44" l="1"/>
  <c r="W48"/>
  <c r="W46"/>
  <c r="X16"/>
  <c r="W55" i="4"/>
  <c r="W51"/>
  <c r="W41"/>
  <c r="W45"/>
  <c r="W43"/>
  <c r="W48" i="2"/>
  <c r="W50"/>
  <c r="W46"/>
  <c r="W44"/>
  <c r="Z28"/>
  <c r="Z32"/>
  <c r="Z30"/>
  <c r="Z26"/>
  <c r="Z24"/>
  <c r="W14"/>
  <c r="W12"/>
  <c r="W10"/>
  <c r="W25" i="8"/>
  <c r="W29"/>
  <c r="W14"/>
  <c r="W16"/>
  <c r="W12"/>
  <c r="W10"/>
  <c r="W42" i="5"/>
  <c r="W44"/>
  <c r="W46"/>
  <c r="W40"/>
  <c r="W24" i="3"/>
  <c r="W22"/>
  <c r="W12"/>
  <c r="W14"/>
  <c r="W42"/>
  <c r="W40"/>
  <c r="W22" i="4"/>
  <c r="W16"/>
  <c r="W12"/>
  <c r="W14"/>
  <c r="W10"/>
  <c r="W26" i="5"/>
  <c r="W28"/>
  <c r="W24"/>
  <c r="W22"/>
  <c r="W14"/>
  <c r="W16"/>
  <c r="W12"/>
  <c r="W10"/>
  <c r="W28" i="6"/>
  <c r="W26"/>
  <c r="W24"/>
  <c r="W22"/>
  <c r="W14"/>
  <c r="W16"/>
  <c r="W12"/>
  <c r="W10"/>
  <c r="AA24" i="1"/>
  <c r="V14"/>
  <c r="X14" s="1"/>
  <c r="T10"/>
  <c r="U10"/>
  <c r="S10"/>
  <c r="V12"/>
  <c r="V10" l="1"/>
  <c r="Z32"/>
  <c r="Z30"/>
  <c r="Z26"/>
  <c r="Z28"/>
  <c r="Z24"/>
  <c r="X12"/>
  <c r="X10"/>
  <c r="W14" s="1"/>
  <c r="W12" l="1"/>
  <c r="W10"/>
  <c r="W16"/>
</calcChain>
</file>

<file path=xl/sharedStrings.xml><?xml version="1.0" encoding="utf-8"?>
<sst xmlns="http://schemas.openxmlformats.org/spreadsheetml/2006/main" count="841" uniqueCount="88">
  <si>
    <t>チーム名
↓</t>
    <rPh sb="3" eb="4">
      <t>メイ</t>
    </rPh>
    <phoneticPr fontId="2"/>
  </si>
  <si>
    <t>この色のセルに得点を入力すれば反映されます。</t>
    <rPh sb="2" eb="3">
      <t>イロ</t>
    </rPh>
    <rPh sb="7" eb="9">
      <t>トクテン</t>
    </rPh>
    <rPh sb="10" eb="12">
      <t>ニュウリョク</t>
    </rPh>
    <rPh sb="15" eb="17">
      <t>ハンエイ</t>
    </rPh>
    <phoneticPr fontId="2"/>
  </si>
  <si>
    <t>勝</t>
    <rPh sb="0" eb="1">
      <t>カチ</t>
    </rPh>
    <phoneticPr fontId="2"/>
  </si>
  <si>
    <t>分</t>
    <rPh sb="0" eb="1">
      <t>ワ</t>
    </rPh>
    <phoneticPr fontId="2"/>
  </si>
  <si>
    <t>負</t>
    <rPh sb="0" eb="1">
      <t>フ</t>
    </rPh>
    <phoneticPr fontId="2"/>
  </si>
  <si>
    <t>勝点</t>
    <rPh sb="0" eb="1">
      <t>カチ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</si>
  <si>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</si>
  <si>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</si>
  <si>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</t>
    <rPh sb="0" eb="2">
      <t>トクシツ</t>
    </rPh>
    <phoneticPr fontId="2"/>
  </si>
  <si>
    <t>順位</t>
    <rPh sb="0" eb="2">
      <t>ジュンイ</t>
    </rPh>
    <phoneticPr fontId="2"/>
  </si>
  <si>
    <t>－</t>
    <phoneticPr fontId="2"/>
  </si>
  <si>
    <t>３日　西白石会場　Ｕ１０</t>
    <rPh sb="1" eb="2">
      <t>カ</t>
    </rPh>
    <rPh sb="3" eb="4">
      <t>ニシ</t>
    </rPh>
    <rPh sb="4" eb="6">
      <t>シロイシ</t>
    </rPh>
    <rPh sb="6" eb="8">
      <t>カイジョウ</t>
    </rPh>
    <phoneticPr fontId="10"/>
  </si>
  <si>
    <t>上野幌・共栄</t>
    <rPh sb="0" eb="3">
      <t>カミノッポロ</t>
    </rPh>
    <rPh sb="4" eb="6">
      <t>キョウエイ</t>
    </rPh>
    <phoneticPr fontId="10"/>
  </si>
  <si>
    <t>篠路</t>
    <rPh sb="0" eb="2">
      <t>シノロ</t>
    </rPh>
    <phoneticPr fontId="10"/>
  </si>
  <si>
    <t>西白石</t>
    <rPh sb="0" eb="1">
      <t>ニシ</t>
    </rPh>
    <rPh sb="1" eb="3">
      <t>シロイシ</t>
    </rPh>
    <phoneticPr fontId="10"/>
  </si>
  <si>
    <t>北小樽</t>
    <rPh sb="0" eb="1">
      <t>キタ</t>
    </rPh>
    <rPh sb="1" eb="3">
      <t>オタル</t>
    </rPh>
    <phoneticPr fontId="10"/>
  </si>
  <si>
    <t>３日　西白石会場　Ｕ１２</t>
    <rPh sb="1" eb="2">
      <t>カ</t>
    </rPh>
    <rPh sb="3" eb="4">
      <t>ニシ</t>
    </rPh>
    <rPh sb="4" eb="6">
      <t>シロイシ</t>
    </rPh>
    <rPh sb="6" eb="8">
      <t>カイジョウ</t>
    </rPh>
    <phoneticPr fontId="10"/>
  </si>
  <si>
    <t>西白石</t>
    <rPh sb="0" eb="3">
      <t>ニシシロイシ</t>
    </rPh>
    <phoneticPr fontId="10"/>
  </si>
  <si>
    <t>小野幌</t>
    <rPh sb="0" eb="1">
      <t>コ</t>
    </rPh>
    <rPh sb="1" eb="3">
      <t>ノッポロ</t>
    </rPh>
    <phoneticPr fontId="10"/>
  </si>
  <si>
    <t>最北Ｂ</t>
    <rPh sb="0" eb="2">
      <t>サイホク</t>
    </rPh>
    <phoneticPr fontId="10"/>
  </si>
  <si>
    <t>最北Ａ</t>
    <rPh sb="0" eb="2">
      <t>サイホク</t>
    </rPh>
    <phoneticPr fontId="10"/>
  </si>
  <si>
    <t>４日　西白石会場　Ｕ１０</t>
    <rPh sb="1" eb="2">
      <t>カ</t>
    </rPh>
    <rPh sb="3" eb="4">
      <t>ニシ</t>
    </rPh>
    <rPh sb="4" eb="6">
      <t>シロイシ</t>
    </rPh>
    <rPh sb="6" eb="8">
      <t>カイジョウ</t>
    </rPh>
    <phoneticPr fontId="10"/>
  </si>
  <si>
    <t>４日　西白石会場　Ｕ１２</t>
    <rPh sb="1" eb="2">
      <t>カ</t>
    </rPh>
    <rPh sb="3" eb="4">
      <t>ニシ</t>
    </rPh>
    <rPh sb="4" eb="6">
      <t>シロイシ</t>
    </rPh>
    <rPh sb="6" eb="8">
      <t>カイジョウ</t>
    </rPh>
    <phoneticPr fontId="10"/>
  </si>
  <si>
    <t>元町</t>
    <rPh sb="0" eb="2">
      <t>モトマチ</t>
    </rPh>
    <phoneticPr fontId="10"/>
  </si>
  <si>
    <t>前田北</t>
    <rPh sb="0" eb="2">
      <t>マエダ</t>
    </rPh>
    <rPh sb="2" eb="3">
      <t>キタ</t>
    </rPh>
    <phoneticPr fontId="10"/>
  </si>
  <si>
    <t>発寒</t>
    <rPh sb="0" eb="2">
      <t>ハッサム</t>
    </rPh>
    <phoneticPr fontId="10"/>
  </si>
  <si>
    <t>清田緑</t>
    <rPh sb="0" eb="2">
      <t>キヨタ</t>
    </rPh>
    <rPh sb="2" eb="3">
      <t>ミドリ</t>
    </rPh>
    <phoneticPr fontId="10"/>
  </si>
  <si>
    <t>上白石</t>
    <rPh sb="0" eb="1">
      <t>カミ</t>
    </rPh>
    <rPh sb="1" eb="3">
      <t>シロイシ</t>
    </rPh>
    <phoneticPr fontId="10"/>
  </si>
  <si>
    <t>月寒</t>
    <rPh sb="0" eb="1">
      <t>ツキ</t>
    </rPh>
    <rPh sb="1" eb="2">
      <t>サム</t>
    </rPh>
    <phoneticPr fontId="10"/>
  </si>
  <si>
    <t>３日　東川下会場　Ｕ１０</t>
    <rPh sb="1" eb="2">
      <t>カ</t>
    </rPh>
    <rPh sb="3" eb="4">
      <t>ヒガシ</t>
    </rPh>
    <rPh sb="4" eb="6">
      <t>カワシモ</t>
    </rPh>
    <rPh sb="6" eb="8">
      <t>カイジョウ</t>
    </rPh>
    <phoneticPr fontId="10"/>
  </si>
  <si>
    <t>元町北</t>
    <rPh sb="0" eb="2">
      <t>モトマチ</t>
    </rPh>
    <rPh sb="2" eb="3">
      <t>キタ</t>
    </rPh>
    <phoneticPr fontId="10"/>
  </si>
  <si>
    <t>ＴＩＰＳ</t>
    <phoneticPr fontId="10"/>
  </si>
  <si>
    <t>北郷瑞穂</t>
    <rPh sb="0" eb="2">
      <t>キタゴウ</t>
    </rPh>
    <rPh sb="2" eb="4">
      <t>ミズホ</t>
    </rPh>
    <phoneticPr fontId="10"/>
  </si>
  <si>
    <t>北広島</t>
    <rPh sb="0" eb="3">
      <t>キタヒロシマ</t>
    </rPh>
    <phoneticPr fontId="10"/>
  </si>
  <si>
    <t>３日　東川下会場　Ｕ１２</t>
    <rPh sb="1" eb="2">
      <t>カ</t>
    </rPh>
    <rPh sb="3" eb="4">
      <t>ヒガシ</t>
    </rPh>
    <rPh sb="4" eb="6">
      <t>カワシモ</t>
    </rPh>
    <rPh sb="6" eb="8">
      <t>カイジョウ</t>
    </rPh>
    <phoneticPr fontId="10"/>
  </si>
  <si>
    <t>手稲鉄北</t>
    <rPh sb="0" eb="2">
      <t>テイネ</t>
    </rPh>
    <rPh sb="2" eb="3">
      <t>テツ</t>
    </rPh>
    <rPh sb="3" eb="4">
      <t>ホク</t>
    </rPh>
    <phoneticPr fontId="10"/>
  </si>
  <si>
    <t>北野台</t>
    <rPh sb="0" eb="3">
      <t>キタノダイ</t>
    </rPh>
    <phoneticPr fontId="10"/>
  </si>
  <si>
    <t>稚内ワンピース</t>
    <rPh sb="0" eb="2">
      <t>ワッカナイ</t>
    </rPh>
    <phoneticPr fontId="10"/>
  </si>
  <si>
    <t>４日　東川下会場　Ｕ１０</t>
    <rPh sb="1" eb="2">
      <t>カ</t>
    </rPh>
    <rPh sb="3" eb="6">
      <t>ヒガシカワシモ</t>
    </rPh>
    <rPh sb="6" eb="8">
      <t>カイジョウ</t>
    </rPh>
    <phoneticPr fontId="10"/>
  </si>
  <si>
    <t>豊園</t>
    <rPh sb="0" eb="1">
      <t>トヨ</t>
    </rPh>
    <rPh sb="1" eb="2">
      <t>ゾノ</t>
    </rPh>
    <phoneticPr fontId="10"/>
  </si>
  <si>
    <t>小樽イレブン</t>
    <rPh sb="0" eb="2">
      <t>オタル</t>
    </rPh>
    <phoneticPr fontId="10"/>
  </si>
  <si>
    <t>幌向</t>
    <rPh sb="0" eb="2">
      <t>ホロムイ</t>
    </rPh>
    <phoneticPr fontId="10"/>
  </si>
  <si>
    <t>４日　東川下会場　Ｕ１２</t>
    <rPh sb="1" eb="2">
      <t>カ</t>
    </rPh>
    <rPh sb="3" eb="4">
      <t>ヒガシ</t>
    </rPh>
    <rPh sb="4" eb="6">
      <t>カワシモ</t>
    </rPh>
    <rPh sb="6" eb="8">
      <t>カイジョウ</t>
    </rPh>
    <phoneticPr fontId="10"/>
  </si>
  <si>
    <t>北郷瑞穂</t>
    <rPh sb="0" eb="4">
      <t>キタゴウミズホ</t>
    </rPh>
    <phoneticPr fontId="10"/>
  </si>
  <si>
    <t>フォーザ</t>
    <phoneticPr fontId="10"/>
  </si>
  <si>
    <t>平岡南</t>
    <rPh sb="0" eb="2">
      <t>ヒラオカ</t>
    </rPh>
    <rPh sb="2" eb="3">
      <t>ミナミ</t>
    </rPh>
    <phoneticPr fontId="10"/>
  </si>
  <si>
    <t>３日　北郷会場　Ｕ１２</t>
    <rPh sb="1" eb="2">
      <t>カ</t>
    </rPh>
    <rPh sb="3" eb="5">
      <t>キタゴウ</t>
    </rPh>
    <rPh sb="5" eb="7">
      <t>カイジョウ</t>
    </rPh>
    <phoneticPr fontId="10"/>
  </si>
  <si>
    <t>札幌西</t>
    <rPh sb="0" eb="2">
      <t>サッポロ</t>
    </rPh>
    <rPh sb="2" eb="3">
      <t>ニシ</t>
    </rPh>
    <phoneticPr fontId="10"/>
  </si>
  <si>
    <t>北郷</t>
    <rPh sb="0" eb="2">
      <t>キタゴウ</t>
    </rPh>
    <phoneticPr fontId="10"/>
  </si>
  <si>
    <t>東橋</t>
    <rPh sb="0" eb="1">
      <t>アズマ</t>
    </rPh>
    <rPh sb="1" eb="2">
      <t>バシ</t>
    </rPh>
    <phoneticPr fontId="10"/>
  </si>
  <si>
    <t>しらかば台</t>
    <rPh sb="4" eb="5">
      <t>ダイ</t>
    </rPh>
    <phoneticPr fontId="10"/>
  </si>
  <si>
    <t>４日　北郷会場　Ｕ１０</t>
    <rPh sb="1" eb="2">
      <t>カ</t>
    </rPh>
    <rPh sb="3" eb="5">
      <t>キタゴウ</t>
    </rPh>
    <rPh sb="5" eb="7">
      <t>カイジョウ</t>
    </rPh>
    <phoneticPr fontId="10"/>
  </si>
  <si>
    <t>元町北</t>
    <rPh sb="0" eb="3">
      <t>モトマチキタ</t>
    </rPh>
    <phoneticPr fontId="10"/>
  </si>
  <si>
    <t>若葉</t>
    <rPh sb="0" eb="2">
      <t>ワカバ</t>
    </rPh>
    <phoneticPr fontId="10"/>
  </si>
  <si>
    <t>４日　北郷会場　Ｕ１２</t>
    <rPh sb="1" eb="2">
      <t>カ</t>
    </rPh>
    <rPh sb="3" eb="5">
      <t>キタゴウ</t>
    </rPh>
    <rPh sb="5" eb="7">
      <t>カイジョウ</t>
    </rPh>
    <phoneticPr fontId="10"/>
  </si>
  <si>
    <t>３日　菊水会場　Ｕ１２</t>
    <rPh sb="1" eb="2">
      <t>カ</t>
    </rPh>
    <rPh sb="3" eb="5">
      <t>キクスイ</t>
    </rPh>
    <rPh sb="5" eb="7">
      <t>カイジョウ</t>
    </rPh>
    <phoneticPr fontId="10"/>
  </si>
  <si>
    <t>菊水</t>
    <rPh sb="0" eb="2">
      <t>キクスイ</t>
    </rPh>
    <phoneticPr fontId="10"/>
  </si>
  <si>
    <t>４日　菊水会場　Ｕ１２</t>
    <rPh sb="1" eb="2">
      <t>カ</t>
    </rPh>
    <rPh sb="3" eb="5">
      <t>キクスイ</t>
    </rPh>
    <rPh sb="5" eb="7">
      <t>カイジョウ</t>
    </rPh>
    <phoneticPr fontId="10"/>
  </si>
  <si>
    <t>最北</t>
    <rPh sb="0" eb="2">
      <t>サイホク</t>
    </rPh>
    <phoneticPr fontId="10"/>
  </si>
  <si>
    <t>緑ヶ丘</t>
    <rPh sb="0" eb="3">
      <t>ミドリガオカ</t>
    </rPh>
    <phoneticPr fontId="10"/>
  </si>
  <si>
    <t>手稲鉄北</t>
    <rPh sb="0" eb="1">
      <t>テ</t>
    </rPh>
    <rPh sb="1" eb="2">
      <t>イネ</t>
    </rPh>
    <rPh sb="2" eb="3">
      <t>テツ</t>
    </rPh>
    <rPh sb="3" eb="4">
      <t>ホク</t>
    </rPh>
    <phoneticPr fontId="10"/>
  </si>
  <si>
    <t>ＤＥＮＯＶＡ</t>
    <phoneticPr fontId="10"/>
  </si>
  <si>
    <t>３日　清田南会場　Ｕ１２</t>
    <rPh sb="1" eb="2">
      <t>カ</t>
    </rPh>
    <rPh sb="3" eb="5">
      <t>キヨタ</t>
    </rPh>
    <rPh sb="5" eb="6">
      <t>ミナミ</t>
    </rPh>
    <rPh sb="6" eb="8">
      <t>カイジョウ</t>
    </rPh>
    <phoneticPr fontId="10"/>
  </si>
  <si>
    <t>上野幌</t>
    <rPh sb="0" eb="3">
      <t>カミノッポロ</t>
    </rPh>
    <phoneticPr fontId="10"/>
  </si>
  <si>
    <t>ＬＡＶＯＲＯ</t>
    <phoneticPr fontId="10"/>
  </si>
  <si>
    <t>清田南</t>
    <rPh sb="0" eb="2">
      <t>キヨタ</t>
    </rPh>
    <rPh sb="2" eb="3">
      <t>ミナミ</t>
    </rPh>
    <phoneticPr fontId="10"/>
  </si>
  <si>
    <t>マオイ</t>
    <phoneticPr fontId="10"/>
  </si>
  <si>
    <t>千歳稲穂</t>
    <rPh sb="0" eb="2">
      <t>チトセ</t>
    </rPh>
    <rPh sb="2" eb="4">
      <t>イナホ</t>
    </rPh>
    <phoneticPr fontId="10"/>
  </si>
  <si>
    <t>４日　清田南会場　Ｕ１０</t>
    <rPh sb="1" eb="2">
      <t>カ</t>
    </rPh>
    <rPh sb="3" eb="5">
      <t>キヨタ</t>
    </rPh>
    <rPh sb="5" eb="6">
      <t>ミナミ</t>
    </rPh>
    <rPh sb="6" eb="8">
      <t>カイジョウ</t>
    </rPh>
    <phoneticPr fontId="10"/>
  </si>
  <si>
    <t>大麻</t>
    <rPh sb="0" eb="2">
      <t>オオアサ</t>
    </rPh>
    <phoneticPr fontId="10"/>
  </si>
  <si>
    <t>宮の丘</t>
    <rPh sb="0" eb="1">
      <t>ミヤ</t>
    </rPh>
    <rPh sb="2" eb="3">
      <t>オカ</t>
    </rPh>
    <phoneticPr fontId="10"/>
  </si>
  <si>
    <t>４日　清田南会場　Ｕ１２</t>
    <rPh sb="1" eb="2">
      <t>カ</t>
    </rPh>
    <rPh sb="3" eb="5">
      <t>キヨタ</t>
    </rPh>
    <rPh sb="5" eb="6">
      <t>ミナミ</t>
    </rPh>
    <rPh sb="6" eb="8">
      <t>カイジョウ</t>
    </rPh>
    <phoneticPr fontId="10"/>
  </si>
  <si>
    <t>３日　元町会場　Ｕ１０</t>
    <rPh sb="1" eb="2">
      <t>カ</t>
    </rPh>
    <rPh sb="3" eb="5">
      <t>モトマチ</t>
    </rPh>
    <rPh sb="5" eb="7">
      <t>カイジョウ</t>
    </rPh>
    <phoneticPr fontId="10"/>
  </si>
  <si>
    <t>石狩</t>
    <rPh sb="0" eb="2">
      <t>イシカリ</t>
    </rPh>
    <phoneticPr fontId="10"/>
  </si>
  <si>
    <t>ＤＯＨＴＯ</t>
    <phoneticPr fontId="10"/>
  </si>
  <si>
    <t>西園</t>
    <rPh sb="0" eb="1">
      <t>セイ</t>
    </rPh>
    <rPh sb="1" eb="2">
      <t>エン</t>
    </rPh>
    <phoneticPr fontId="10"/>
  </si>
  <si>
    <t>あかつき</t>
    <phoneticPr fontId="10"/>
  </si>
  <si>
    <t>ＴＯＨＯ</t>
    <phoneticPr fontId="10"/>
  </si>
  <si>
    <t>大曲</t>
    <rPh sb="0" eb="2">
      <t>オオマガリ</t>
    </rPh>
    <phoneticPr fontId="10"/>
  </si>
  <si>
    <t>３日　尚志会場　Ｕ８</t>
    <rPh sb="1" eb="2">
      <t>カ</t>
    </rPh>
    <rPh sb="3" eb="4">
      <t>ショウ</t>
    </rPh>
    <rPh sb="4" eb="5">
      <t>シ</t>
    </rPh>
    <rPh sb="5" eb="7">
      <t>カイジョウ</t>
    </rPh>
    <phoneticPr fontId="10"/>
  </si>
  <si>
    <t>ＮＯＲＴＥ</t>
    <phoneticPr fontId="10"/>
  </si>
  <si>
    <t>４日　つどーむ会場　Ｕ８</t>
    <rPh sb="1" eb="2">
      <t>カ</t>
    </rPh>
    <rPh sb="7" eb="9">
      <t>カイジョウ</t>
    </rPh>
    <phoneticPr fontId="10"/>
  </si>
  <si>
    <t>Ｕ１０</t>
    <phoneticPr fontId="10"/>
  </si>
  <si>
    <t>千歳稲穂</t>
    <rPh sb="0" eb="4">
      <t>チトセイナホ</t>
    </rPh>
    <phoneticPr fontId="10"/>
  </si>
  <si>
    <t>フィールズ</t>
    <phoneticPr fontId="10"/>
  </si>
  <si>
    <t>ＴＯＨＯ</t>
    <phoneticPr fontId="10"/>
  </si>
  <si>
    <t>羊丘</t>
    <rPh sb="0" eb="1">
      <t>ヒツジ</t>
    </rPh>
    <rPh sb="1" eb="2">
      <t>オカ</t>
    </rPh>
    <phoneticPr fontId="10"/>
  </si>
  <si>
    <t>－</t>
    <phoneticPr fontId="2"/>
  </si>
</sst>
</file>

<file path=xl/styles.xml><?xml version="1.0" encoding="utf-8"?>
<styleSheet xmlns="http://schemas.openxmlformats.org/spreadsheetml/2006/main">
  <fonts count="16">
    <font>
      <sz val="11"/>
      <color theme="1"/>
      <name val="ＭＳ Ｐゴシック"/>
      <family val="2"/>
      <charset val="128"/>
      <scheme val="minor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AR丸ゴシック体M"/>
      <family val="3"/>
      <charset val="128"/>
    </font>
    <font>
      <sz val="9"/>
      <color indexed="13"/>
      <name val="AR丸ゴシック体M"/>
      <family val="3"/>
      <charset val="128"/>
    </font>
    <font>
      <sz val="12"/>
      <name val="AR丸ゴシック体M"/>
      <family val="3"/>
      <charset val="128"/>
    </font>
    <font>
      <sz val="12"/>
      <color indexed="9"/>
      <name val="AR丸ゴシック体M"/>
      <family val="3"/>
      <charset val="128"/>
    </font>
    <font>
      <sz val="9"/>
      <color indexed="9"/>
      <name val="AR丸ゴシック体M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horizontal="center" vertical="center"/>
    </xf>
  </cellStyleXfs>
  <cellXfs count="168">
    <xf numFmtId="0" fontId="0" fillId="0" borderId="0" xfId="0">
      <alignment vertical="center"/>
    </xf>
    <xf numFmtId="0" fontId="3" fillId="0" borderId="1" xfId="2" applyFont="1" applyBorder="1" applyAlignment="1" applyProtection="1">
      <alignment horizontal="center" vertical="center"/>
      <protection locked="0"/>
    </xf>
    <xf numFmtId="0" fontId="4" fillId="0" borderId="2" xfId="2" applyFont="1" applyBorder="1" applyAlignment="1">
      <alignment horizontal="center" vertical="center" shrinkToFit="1"/>
    </xf>
    <xf numFmtId="0" fontId="4" fillId="0" borderId="0" xfId="2" applyFont="1" applyBorder="1" applyAlignment="1" applyProtection="1">
      <alignment horizontal="center" vertical="center"/>
      <protection hidden="1"/>
    </xf>
    <xf numFmtId="0" fontId="5" fillId="0" borderId="3" xfId="2" applyFont="1" applyBorder="1" applyAlignment="1">
      <alignment horizontal="center" vertical="center" shrinkToFit="1"/>
    </xf>
    <xf numFmtId="0" fontId="5" fillId="0" borderId="3" xfId="2" applyFont="1" applyBorder="1" applyAlignment="1" applyProtection="1">
      <alignment horizontal="center" vertical="center" shrinkToFit="1"/>
      <protection hidden="1"/>
    </xf>
    <xf numFmtId="0" fontId="4" fillId="0" borderId="0" xfId="2" applyFont="1" applyBorder="1" applyAlignment="1">
      <alignment horizontal="center" vertical="center" shrinkToFit="1"/>
    </xf>
    <xf numFmtId="0" fontId="4" fillId="0" borderId="4" xfId="2" applyFont="1" applyBorder="1" applyAlignment="1" applyProtection="1">
      <alignment horizontal="center" vertical="center"/>
      <protection hidden="1"/>
    </xf>
    <xf numFmtId="0" fontId="4" fillId="0" borderId="5" xfId="2" applyFont="1" applyBorder="1" applyAlignment="1" applyProtection="1">
      <alignment horizontal="center" vertical="center"/>
      <protection hidden="1"/>
    </xf>
    <xf numFmtId="0" fontId="4" fillId="0" borderId="6" xfId="2" applyFont="1" applyBorder="1" applyAlignment="1" applyProtection="1">
      <alignment horizontal="center" vertical="center"/>
      <protection hidden="1"/>
    </xf>
    <xf numFmtId="0" fontId="8" fillId="0" borderId="0" xfId="2" applyFont="1" applyFill="1" applyBorder="1" applyAlignment="1" applyProtection="1">
      <alignment horizontal="center" vertical="center"/>
      <protection hidden="1"/>
    </xf>
    <xf numFmtId="0" fontId="4" fillId="0" borderId="0" xfId="2" applyFont="1" applyFill="1" applyBorder="1" applyAlignment="1" applyProtection="1">
      <alignment horizontal="center" vertical="center"/>
      <protection hidden="1"/>
    </xf>
    <xf numFmtId="0" fontId="8" fillId="0" borderId="3" xfId="2" applyFont="1" applyFill="1" applyBorder="1" applyAlignment="1" applyProtection="1">
      <alignment horizontal="center" vertical="center"/>
      <protection hidden="1"/>
    </xf>
    <xf numFmtId="0" fontId="5" fillId="0" borderId="3" xfId="2" applyFont="1" applyFill="1" applyBorder="1" applyAlignment="1" applyProtection="1">
      <alignment horizontal="center" vertical="center" shrinkToFit="1"/>
      <protection hidden="1"/>
    </xf>
    <xf numFmtId="0" fontId="4" fillId="2" borderId="5" xfId="2" applyFont="1" applyFill="1" applyBorder="1" applyAlignment="1" applyProtection="1">
      <alignment horizontal="center" vertical="center"/>
      <protection locked="0"/>
    </xf>
    <xf numFmtId="0" fontId="4" fillId="0" borderId="5" xfId="2" applyFont="1" applyFill="1" applyBorder="1" applyAlignment="1" applyProtection="1">
      <alignment horizontal="center" vertical="center"/>
      <protection locked="0"/>
    </xf>
    <xf numFmtId="0" fontId="4" fillId="2" borderId="6" xfId="2" applyFont="1" applyFill="1" applyBorder="1" applyAlignment="1" applyProtection="1">
      <alignment horizontal="center" vertical="center"/>
      <protection locked="0"/>
    </xf>
    <xf numFmtId="0" fontId="4" fillId="0" borderId="4" xfId="2" applyFont="1" applyFill="1" applyBorder="1" applyAlignment="1" applyProtection="1">
      <alignment horizontal="center" vertical="center"/>
      <protection hidden="1"/>
    </xf>
    <xf numFmtId="0" fontId="4" fillId="0" borderId="5" xfId="2" applyFont="1" applyFill="1" applyBorder="1" applyAlignment="1" applyProtection="1">
      <alignment horizontal="center" vertical="center"/>
      <protection hidden="1"/>
    </xf>
    <xf numFmtId="0" fontId="4" fillId="0" borderId="6" xfId="2" applyFont="1" applyFill="1" applyBorder="1" applyAlignment="1" applyProtection="1">
      <alignment horizontal="center" vertical="center"/>
      <protection hidden="1"/>
    </xf>
    <xf numFmtId="0" fontId="4" fillId="0" borderId="7" xfId="2" applyFont="1" applyFill="1" applyBorder="1" applyAlignment="1" applyProtection="1">
      <alignment horizontal="center" vertical="center"/>
      <protection hidden="1"/>
    </xf>
    <xf numFmtId="0" fontId="8" fillId="0" borderId="8" xfId="2" applyFont="1" applyFill="1" applyBorder="1" applyAlignment="1" applyProtection="1">
      <alignment horizontal="center" vertical="center"/>
      <protection hidden="1"/>
    </xf>
    <xf numFmtId="0" fontId="4" fillId="2" borderId="9" xfId="2" applyFont="1" applyFill="1" applyBorder="1" applyAlignment="1" applyProtection="1">
      <alignment horizontal="center" vertical="center"/>
      <protection locked="0"/>
    </xf>
    <xf numFmtId="0" fontId="4" fillId="0" borderId="9" xfId="2" applyFont="1" applyFill="1" applyBorder="1" applyAlignment="1" applyProtection="1">
      <alignment horizontal="center" vertical="center"/>
      <protection locked="0"/>
    </xf>
    <xf numFmtId="0" fontId="4" fillId="2" borderId="10" xfId="2" applyFont="1" applyFill="1" applyBorder="1" applyAlignment="1" applyProtection="1">
      <alignment horizontal="center" vertical="center"/>
      <protection locked="0"/>
    </xf>
    <xf numFmtId="0" fontId="8" fillId="0" borderId="7" xfId="2" applyFont="1" applyFill="1" applyBorder="1" applyAlignment="1" applyProtection="1">
      <alignment horizontal="center" vertical="center"/>
      <protection hidden="1"/>
    </xf>
    <xf numFmtId="0" fontId="5" fillId="0" borderId="0" xfId="2" applyFont="1" applyBorder="1" applyAlignment="1" applyProtection="1">
      <alignment horizontal="center" vertical="center" shrinkToFit="1"/>
      <protection hidden="1"/>
    </xf>
    <xf numFmtId="0" fontId="5" fillId="0" borderId="0" xfId="2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/>
    <xf numFmtId="0" fontId="0" fillId="2" borderId="0" xfId="0" applyFill="1" applyBorder="1" applyAlignment="1"/>
    <xf numFmtId="0" fontId="4" fillId="2" borderId="0" xfId="2" applyFont="1" applyFill="1" applyBorder="1" applyAlignment="1" applyProtection="1">
      <alignment horizontal="center" vertical="center"/>
      <protection locked="0"/>
    </xf>
    <xf numFmtId="0" fontId="4" fillId="0" borderId="0" xfId="2" applyFont="1" applyFill="1" applyBorder="1" applyAlignment="1" applyProtection="1">
      <alignment horizontal="center" vertical="center"/>
      <protection locked="0"/>
    </xf>
    <xf numFmtId="0" fontId="4" fillId="2" borderId="3" xfId="2" applyFont="1" applyFill="1" applyBorder="1" applyAlignment="1" applyProtection="1">
      <alignment horizontal="center" vertical="center"/>
      <protection locked="0"/>
    </xf>
    <xf numFmtId="0" fontId="4" fillId="2" borderId="22" xfId="2" applyFont="1" applyFill="1" applyBorder="1" applyAlignment="1" applyProtection="1">
      <alignment horizontal="center" vertical="center"/>
      <protection locked="0"/>
    </xf>
    <xf numFmtId="0" fontId="8" fillId="0" borderId="48" xfId="2" applyFont="1" applyFill="1" applyBorder="1" applyAlignment="1" applyProtection="1">
      <alignment horizontal="center" vertical="center"/>
      <protection hidden="1"/>
    </xf>
    <xf numFmtId="0" fontId="4" fillId="0" borderId="50" xfId="2" applyFont="1" applyBorder="1" applyAlignment="1">
      <alignment horizontal="center" vertical="center" shrinkToFit="1"/>
    </xf>
    <xf numFmtId="0" fontId="4" fillId="0" borderId="20" xfId="2" applyFont="1" applyBorder="1" applyAlignment="1" applyProtection="1">
      <alignment horizontal="center" vertical="center"/>
      <protection hidden="1"/>
    </xf>
    <xf numFmtId="0" fontId="5" fillId="0" borderId="21" xfId="2" applyFont="1" applyBorder="1" applyAlignment="1" applyProtection="1">
      <alignment horizontal="center" vertical="center" shrinkToFit="1"/>
      <protection hidden="1"/>
    </xf>
    <xf numFmtId="0" fontId="4" fillId="0" borderId="38" xfId="2" applyFont="1" applyBorder="1" applyAlignment="1" applyProtection="1">
      <alignment horizontal="center" vertical="center"/>
      <protection hidden="1"/>
    </xf>
    <xf numFmtId="0" fontId="5" fillId="0" borderId="43" xfId="2" applyFont="1" applyFill="1" applyBorder="1" applyAlignment="1" applyProtection="1">
      <alignment horizontal="center" vertical="center" shrinkToFit="1"/>
      <protection hidden="1"/>
    </xf>
    <xf numFmtId="0" fontId="4" fillId="0" borderId="38" xfId="2" applyFont="1" applyFill="1" applyBorder="1" applyAlignment="1" applyProtection="1">
      <alignment horizontal="center" vertical="center"/>
      <protection hidden="1"/>
    </xf>
    <xf numFmtId="0" fontId="9" fillId="0" borderId="0" xfId="2" applyFont="1" applyBorder="1" applyAlignment="1">
      <alignment horizontal="center" vertical="center"/>
    </xf>
    <xf numFmtId="0" fontId="4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Border="1" applyAlignment="1" applyProtection="1">
      <alignment horizontal="center" vertical="center"/>
      <protection hidden="1"/>
    </xf>
    <xf numFmtId="0" fontId="6" fillId="0" borderId="0" xfId="2" applyFont="1" applyFill="1" applyBorder="1" applyAlignment="1" applyProtection="1">
      <alignment horizontal="center" vertical="center"/>
      <protection hidden="1"/>
    </xf>
    <xf numFmtId="0" fontId="7" fillId="0" borderId="0" xfId="2" applyFont="1" applyBorder="1" applyAlignment="1" applyProtection="1">
      <alignment horizontal="center" vertical="center" shrinkToFit="1"/>
      <protection hidden="1"/>
    </xf>
    <xf numFmtId="0" fontId="9" fillId="0" borderId="0" xfId="2" applyFont="1" applyFill="1" applyBorder="1" applyAlignment="1">
      <alignment horizontal="center" vertical="center"/>
    </xf>
    <xf numFmtId="0" fontId="6" fillId="0" borderId="51" xfId="2" applyFont="1" applyFill="1" applyBorder="1" applyAlignment="1" applyProtection="1">
      <alignment horizontal="center" vertical="center"/>
      <protection hidden="1"/>
    </xf>
    <xf numFmtId="0" fontId="9" fillId="0" borderId="19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4" fillId="0" borderId="25" xfId="2" applyFont="1" applyFill="1" applyBorder="1" applyAlignment="1" applyProtection="1">
      <alignment horizontal="center" vertical="center" wrapText="1"/>
      <protection locked="0"/>
    </xf>
    <xf numFmtId="0" fontId="4" fillId="0" borderId="26" xfId="2" applyFont="1" applyFill="1" applyBorder="1" applyAlignment="1" applyProtection="1">
      <alignment horizontal="center" vertical="center" wrapText="1"/>
      <protection locked="0"/>
    </xf>
    <xf numFmtId="0" fontId="4" fillId="0" borderId="28" xfId="2" applyFont="1" applyFill="1" applyBorder="1" applyAlignment="1" applyProtection="1">
      <alignment horizontal="center" vertical="center" wrapText="1"/>
      <protection locked="0"/>
    </xf>
    <xf numFmtId="0" fontId="4" fillId="0" borderId="29" xfId="2" applyFont="1" applyFill="1" applyBorder="1" applyAlignment="1" applyProtection="1">
      <alignment horizontal="center" vertical="center" wrapText="1"/>
      <protection locked="0"/>
    </xf>
    <xf numFmtId="0" fontId="6" fillId="0" borderId="44" xfId="2" applyFont="1" applyBorder="1" applyAlignment="1" applyProtection="1">
      <alignment horizontal="center" vertical="center"/>
      <protection hidden="1"/>
    </xf>
    <xf numFmtId="0" fontId="6" fillId="0" borderId="40" xfId="2" applyFont="1" applyBorder="1" applyAlignment="1" applyProtection="1">
      <alignment horizontal="center" vertical="center"/>
      <protection hidden="1"/>
    </xf>
    <xf numFmtId="0" fontId="6" fillId="0" borderId="45" xfId="2" applyFont="1" applyBorder="1" applyAlignment="1" applyProtection="1">
      <alignment horizontal="center" vertical="center"/>
      <protection hidden="1"/>
    </xf>
    <xf numFmtId="0" fontId="6" fillId="0" borderId="12" xfId="2" applyFont="1" applyBorder="1" applyAlignment="1" applyProtection="1">
      <alignment horizontal="center" vertical="center"/>
      <protection hidden="1"/>
    </xf>
    <xf numFmtId="0" fontId="6" fillId="0" borderId="45" xfId="2" applyFont="1" applyFill="1" applyBorder="1" applyAlignment="1" applyProtection="1">
      <alignment horizontal="center" vertical="center"/>
      <protection hidden="1"/>
    </xf>
    <xf numFmtId="0" fontId="6" fillId="0" borderId="12" xfId="2" applyFont="1" applyFill="1" applyBorder="1" applyAlignment="1" applyProtection="1">
      <alignment horizontal="center" vertical="center"/>
      <protection hidden="1"/>
    </xf>
    <xf numFmtId="0" fontId="6" fillId="0" borderId="52" xfId="2" applyFont="1" applyFill="1" applyBorder="1" applyAlignment="1" applyProtection="1">
      <alignment horizontal="center" vertical="center"/>
      <protection hidden="1"/>
    </xf>
    <xf numFmtId="0" fontId="4" fillId="0" borderId="46" xfId="2" applyFont="1" applyFill="1" applyBorder="1" applyAlignment="1" applyProtection="1">
      <alignment horizontal="center" vertical="center" wrapText="1"/>
      <protection locked="0"/>
    </xf>
    <xf numFmtId="0" fontId="4" fillId="0" borderId="47" xfId="2" applyFont="1" applyFill="1" applyBorder="1" applyAlignment="1" applyProtection="1">
      <alignment horizontal="center" vertical="center" wrapText="1"/>
      <protection locked="0"/>
    </xf>
    <xf numFmtId="0" fontId="6" fillId="0" borderId="42" xfId="2" applyFont="1" applyBorder="1" applyAlignment="1" applyProtection="1">
      <alignment horizontal="center" vertical="center"/>
      <protection hidden="1"/>
    </xf>
    <xf numFmtId="0" fontId="6" fillId="0" borderId="41" xfId="2" applyFont="1" applyBorder="1" applyAlignment="1" applyProtection="1">
      <alignment horizontal="center" vertical="center"/>
      <protection hidden="1"/>
    </xf>
    <xf numFmtId="0" fontId="6" fillId="0" borderId="11" xfId="2" applyFont="1" applyBorder="1" applyAlignment="1" applyProtection="1">
      <alignment horizontal="center" vertical="center"/>
      <protection hidden="1"/>
    </xf>
    <xf numFmtId="0" fontId="6" fillId="0" borderId="16" xfId="2" applyFont="1" applyBorder="1" applyAlignment="1" applyProtection="1">
      <alignment horizontal="center" vertical="center"/>
      <protection hidden="1"/>
    </xf>
    <xf numFmtId="0" fontId="6" fillId="0" borderId="11" xfId="2" applyFont="1" applyFill="1" applyBorder="1" applyAlignment="1" applyProtection="1">
      <alignment horizontal="center" vertical="center"/>
      <protection hidden="1"/>
    </xf>
    <xf numFmtId="0" fontId="6" fillId="0" borderId="16" xfId="2" applyFont="1" applyFill="1" applyBorder="1" applyAlignment="1" applyProtection="1">
      <alignment horizontal="center" vertical="center"/>
      <protection hidden="1"/>
    </xf>
    <xf numFmtId="0" fontId="9" fillId="0" borderId="37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38" xfId="2" applyFont="1" applyBorder="1" applyAlignment="1">
      <alignment horizontal="center" vertical="center"/>
    </xf>
    <xf numFmtId="0" fontId="4" fillId="0" borderId="27" xfId="2" applyFont="1" applyFill="1" applyBorder="1" applyAlignment="1" applyProtection="1">
      <alignment horizontal="center" vertical="center" wrapText="1"/>
      <protection locked="0"/>
    </xf>
    <xf numFmtId="0" fontId="4" fillId="0" borderId="36" xfId="2" applyFont="1" applyFill="1" applyBorder="1" applyAlignment="1" applyProtection="1">
      <alignment horizontal="center" vertical="center" wrapText="1"/>
      <protection locked="0"/>
    </xf>
    <xf numFmtId="0" fontId="4" fillId="0" borderId="34" xfId="2" applyFont="1" applyFill="1" applyBorder="1" applyAlignment="1" applyProtection="1">
      <alignment horizontal="center" vertical="center" wrapText="1"/>
      <protection locked="0"/>
    </xf>
    <xf numFmtId="0" fontId="4" fillId="0" borderId="35" xfId="2" applyFont="1" applyFill="1" applyBorder="1" applyAlignment="1" applyProtection="1">
      <alignment horizontal="center" vertical="center" wrapText="1"/>
      <protection locked="0"/>
    </xf>
    <xf numFmtId="0" fontId="9" fillId="0" borderId="15" xfId="2" applyFont="1" applyBorder="1" applyAlignment="1" applyProtection="1">
      <alignment horizontal="center" vertical="center"/>
      <protection locked="0"/>
    </xf>
    <xf numFmtId="0" fontId="9" fillId="0" borderId="12" xfId="2" applyFont="1" applyBorder="1" applyAlignment="1" applyProtection="1">
      <alignment horizontal="center" vertical="center"/>
      <protection locked="0"/>
    </xf>
    <xf numFmtId="0" fontId="9" fillId="0" borderId="17" xfId="2" applyFont="1" applyBorder="1" applyAlignment="1" applyProtection="1">
      <alignment horizontal="center" vertical="center"/>
      <protection locked="0"/>
    </xf>
    <xf numFmtId="0" fontId="9" fillId="0" borderId="14" xfId="2" applyFont="1" applyBorder="1" applyAlignment="1" applyProtection="1">
      <alignment horizontal="center" vertical="center"/>
      <protection locked="0"/>
    </xf>
    <xf numFmtId="0" fontId="4" fillId="0" borderId="30" xfId="2" applyFont="1" applyBorder="1" applyAlignment="1" applyProtection="1">
      <alignment horizontal="center" vertical="center" wrapText="1"/>
      <protection locked="0"/>
    </xf>
    <xf numFmtId="0" fontId="4" fillId="0" borderId="31" xfId="2" applyFont="1" applyBorder="1" applyAlignment="1" applyProtection="1">
      <alignment horizontal="center" vertical="center" wrapText="1"/>
      <protection locked="0"/>
    </xf>
    <xf numFmtId="0" fontId="4" fillId="0" borderId="32" xfId="2" applyFont="1" applyBorder="1" applyAlignment="1" applyProtection="1">
      <alignment horizontal="center" vertical="center" wrapText="1"/>
      <protection locked="0"/>
    </xf>
    <xf numFmtId="0" fontId="4" fillId="0" borderId="33" xfId="2" applyFont="1" applyBorder="1" applyAlignment="1" applyProtection="1">
      <alignment horizontal="center" vertical="center" wrapText="1"/>
      <protection locked="0"/>
    </xf>
    <xf numFmtId="0" fontId="4" fillId="0" borderId="34" xfId="2" applyFont="1" applyBorder="1" applyAlignment="1" applyProtection="1">
      <alignment horizontal="center" vertical="center" wrapText="1"/>
      <protection locked="0"/>
    </xf>
    <xf numFmtId="0" fontId="4" fillId="0" borderId="35" xfId="2" applyFont="1" applyBorder="1" applyAlignment="1" applyProtection="1">
      <alignment horizontal="center" vertical="center" wrapText="1"/>
      <protection locked="0"/>
    </xf>
    <xf numFmtId="0" fontId="6" fillId="0" borderId="39" xfId="2" applyFont="1" applyBorder="1" applyAlignment="1" applyProtection="1">
      <alignment horizontal="center" vertical="center"/>
      <protection hidden="1"/>
    </xf>
    <xf numFmtId="0" fontId="6" fillId="0" borderId="15" xfId="2" applyFont="1" applyBorder="1" applyAlignment="1" applyProtection="1">
      <alignment horizontal="center" vertical="center"/>
      <protection hidden="1"/>
    </xf>
    <xf numFmtId="0" fontId="6" fillId="0" borderId="49" xfId="2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/>
    </xf>
    <xf numFmtId="0" fontId="9" fillId="0" borderId="19" xfId="2" applyFont="1" applyBorder="1" applyAlignment="1" applyProtection="1">
      <alignment horizontal="center" vertical="center" wrapText="1"/>
      <protection locked="0"/>
    </xf>
    <xf numFmtId="0" fontId="9" fillId="0" borderId="20" xfId="2" applyFont="1" applyBorder="1" applyAlignment="1" applyProtection="1">
      <alignment horizontal="center" vertical="center" wrapText="1"/>
      <protection locked="0"/>
    </xf>
    <xf numFmtId="0" fontId="9" fillId="0" borderId="24" xfId="2" applyFont="1" applyBorder="1" applyAlignment="1" applyProtection="1">
      <alignment horizontal="center" vertical="center" wrapText="1"/>
      <protection locked="0"/>
    </xf>
    <xf numFmtId="0" fontId="9" fillId="0" borderId="22" xfId="2" applyFont="1" applyBorder="1" applyAlignment="1" applyProtection="1">
      <alignment horizontal="center" vertical="center" wrapText="1"/>
      <protection locked="0"/>
    </xf>
    <xf numFmtId="0" fontId="9" fillId="0" borderId="9" xfId="2" applyFont="1" applyBorder="1" applyAlignment="1" applyProtection="1">
      <alignment horizontal="center" vertical="center" wrapText="1"/>
      <protection locked="0"/>
    </xf>
    <xf numFmtId="0" fontId="9" fillId="0" borderId="10" xfId="2" applyFont="1" applyBorder="1" applyAlignment="1" applyProtection="1">
      <alignment horizontal="center" vertical="center" wrapText="1"/>
      <protection locked="0"/>
    </xf>
    <xf numFmtId="0" fontId="9" fillId="0" borderId="39" xfId="2" applyFont="1" applyBorder="1" applyAlignment="1" applyProtection="1">
      <alignment horizontal="center" vertical="center"/>
      <protection locked="0"/>
    </xf>
    <xf numFmtId="0" fontId="9" fillId="0" borderId="40" xfId="2" applyFont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hidden="1"/>
    </xf>
    <xf numFmtId="0" fontId="6" fillId="0" borderId="18" xfId="2" applyFont="1" applyFill="1" applyBorder="1" applyAlignment="1" applyProtection="1">
      <alignment horizontal="center" vertical="center"/>
      <protection hidden="1"/>
    </xf>
    <xf numFmtId="0" fontId="7" fillId="0" borderId="1" xfId="2" applyFont="1" applyBorder="1" applyAlignment="1" applyProtection="1">
      <alignment horizontal="center" vertical="center" shrinkToFit="1"/>
      <protection hidden="1"/>
    </xf>
    <xf numFmtId="0" fontId="6" fillId="0" borderId="14" xfId="2" applyFont="1" applyFill="1" applyBorder="1" applyAlignment="1" applyProtection="1">
      <alignment horizontal="center" vertical="center"/>
      <protection hidden="1"/>
    </xf>
    <xf numFmtId="0" fontId="6" fillId="0" borderId="17" xfId="2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11" fillId="0" borderId="19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11" fillId="0" borderId="37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38" xfId="2" applyFont="1" applyBorder="1" applyAlignment="1">
      <alignment horizontal="center" vertical="center"/>
    </xf>
    <xf numFmtId="0" fontId="11" fillId="0" borderId="19" xfId="2" applyFont="1" applyBorder="1" applyAlignment="1" applyProtection="1">
      <alignment horizontal="center" vertical="center" wrapText="1"/>
      <protection locked="0"/>
    </xf>
    <xf numFmtId="0" fontId="11" fillId="0" borderId="20" xfId="2" applyFont="1" applyBorder="1" applyAlignment="1" applyProtection="1">
      <alignment horizontal="center" vertical="center" wrapText="1"/>
      <protection locked="0"/>
    </xf>
    <xf numFmtId="0" fontId="11" fillId="0" borderId="24" xfId="2" applyFont="1" applyBorder="1" applyAlignment="1" applyProtection="1">
      <alignment horizontal="center" vertical="center" wrapText="1"/>
      <protection locked="0"/>
    </xf>
    <xf numFmtId="0" fontId="11" fillId="0" borderId="22" xfId="2" applyFont="1" applyBorder="1" applyAlignment="1" applyProtection="1">
      <alignment horizontal="center" vertical="center" wrapText="1"/>
      <protection locked="0"/>
    </xf>
    <xf numFmtId="0" fontId="11" fillId="0" borderId="9" xfId="2" applyFont="1" applyBorder="1" applyAlignment="1" applyProtection="1">
      <alignment horizontal="center" vertical="center" wrapText="1"/>
      <protection locked="0"/>
    </xf>
    <xf numFmtId="0" fontId="11" fillId="0" borderId="10" xfId="2" applyFont="1" applyBorder="1" applyAlignment="1" applyProtection="1">
      <alignment horizontal="center" vertical="center" wrapText="1"/>
      <protection locked="0"/>
    </xf>
    <xf numFmtId="0" fontId="12" fillId="0" borderId="19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37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38" xfId="2" applyFont="1" applyBorder="1" applyAlignment="1">
      <alignment horizontal="center" vertical="center"/>
    </xf>
    <xf numFmtId="0" fontId="13" fillId="0" borderId="19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  <xf numFmtId="0" fontId="13" fillId="0" borderId="21" xfId="2" applyFont="1" applyBorder="1" applyAlignment="1">
      <alignment horizontal="center" vertical="center"/>
    </xf>
    <xf numFmtId="0" fontId="13" fillId="0" borderId="22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23" xfId="2" applyFont="1" applyBorder="1" applyAlignment="1">
      <alignment horizontal="center" vertical="center"/>
    </xf>
    <xf numFmtId="0" fontId="13" fillId="0" borderId="19" xfId="2" applyFont="1" applyBorder="1" applyAlignment="1" applyProtection="1">
      <alignment horizontal="center" vertical="center" wrapText="1"/>
      <protection locked="0"/>
    </xf>
    <xf numFmtId="0" fontId="13" fillId="0" borderId="20" xfId="2" applyFont="1" applyBorder="1" applyAlignment="1" applyProtection="1">
      <alignment horizontal="center" vertical="center" wrapText="1"/>
      <protection locked="0"/>
    </xf>
    <xf numFmtId="0" fontId="13" fillId="0" borderId="22" xfId="2" applyFont="1" applyBorder="1" applyAlignment="1" applyProtection="1">
      <alignment horizontal="center" vertical="center" wrapText="1"/>
      <protection locked="0"/>
    </xf>
    <xf numFmtId="0" fontId="13" fillId="0" borderId="9" xfId="2" applyFont="1" applyBorder="1" applyAlignment="1" applyProtection="1">
      <alignment horizontal="center" vertical="center" wrapText="1"/>
      <protection locked="0"/>
    </xf>
    <xf numFmtId="0" fontId="3" fillId="0" borderId="19" xfId="2" applyFont="1" applyBorder="1" applyAlignment="1" applyProtection="1">
      <alignment horizontal="center" vertical="center" wrapText="1"/>
      <protection locked="0"/>
    </xf>
    <xf numFmtId="0" fontId="3" fillId="0" borderId="20" xfId="2" applyFont="1" applyBorder="1" applyAlignment="1" applyProtection="1">
      <alignment horizontal="center" vertical="center" wrapText="1"/>
      <protection locked="0"/>
    </xf>
    <xf numFmtId="0" fontId="3" fillId="0" borderId="24" xfId="2" applyFont="1" applyBorder="1" applyAlignment="1" applyProtection="1">
      <alignment horizontal="center" vertical="center" wrapText="1"/>
      <protection locked="0"/>
    </xf>
    <xf numFmtId="0" fontId="3" fillId="0" borderId="22" xfId="2" applyFont="1" applyBorder="1" applyAlignment="1" applyProtection="1">
      <alignment horizontal="center" vertical="center" wrapText="1"/>
      <protection locked="0"/>
    </xf>
    <xf numFmtId="0" fontId="3" fillId="0" borderId="9" xfId="2" applyFont="1" applyBorder="1" applyAlignment="1" applyProtection="1">
      <alignment horizontal="center" vertical="center" wrapText="1"/>
      <protection locked="0"/>
    </xf>
    <xf numFmtId="0" fontId="3" fillId="0" borderId="10" xfId="2" applyFont="1" applyBorder="1" applyAlignment="1" applyProtection="1">
      <alignment horizontal="center" vertical="center" wrapText="1"/>
      <protection locked="0"/>
    </xf>
    <xf numFmtId="0" fontId="11" fillId="0" borderId="22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23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37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38" xfId="2" applyFont="1" applyBorder="1" applyAlignment="1">
      <alignment horizontal="center" vertical="center"/>
    </xf>
    <xf numFmtId="0" fontId="13" fillId="0" borderId="37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38" xfId="2" applyFont="1" applyBorder="1" applyAlignment="1">
      <alignment horizontal="center" vertical="center"/>
    </xf>
    <xf numFmtId="0" fontId="13" fillId="0" borderId="24" xfId="2" applyFont="1" applyBorder="1" applyAlignment="1" applyProtection="1">
      <alignment horizontal="center" vertical="center" wrapText="1"/>
      <protection locked="0"/>
    </xf>
    <xf numFmtId="0" fontId="13" fillId="0" borderId="10" xfId="2" applyFont="1" applyBorder="1" applyAlignment="1" applyProtection="1">
      <alignment horizontal="center" vertical="center" wrapText="1"/>
      <protection locked="0"/>
    </xf>
    <xf numFmtId="0" fontId="14" fillId="0" borderId="19" xfId="2" applyFont="1" applyBorder="1" applyAlignment="1" applyProtection="1">
      <alignment horizontal="center" vertical="center" wrapText="1"/>
      <protection locked="0"/>
    </xf>
    <xf numFmtId="0" fontId="14" fillId="0" borderId="20" xfId="2" applyFont="1" applyBorder="1" applyAlignment="1" applyProtection="1">
      <alignment horizontal="center" vertical="center" wrapText="1"/>
      <protection locked="0"/>
    </xf>
    <xf numFmtId="0" fontId="14" fillId="0" borderId="24" xfId="2" applyFont="1" applyBorder="1" applyAlignment="1" applyProtection="1">
      <alignment horizontal="center" vertical="center" wrapText="1"/>
      <protection locked="0"/>
    </xf>
    <xf numFmtId="0" fontId="14" fillId="0" borderId="22" xfId="2" applyFont="1" applyBorder="1" applyAlignment="1" applyProtection="1">
      <alignment horizontal="center" vertical="center" wrapText="1"/>
      <protection locked="0"/>
    </xf>
    <xf numFmtId="0" fontId="14" fillId="0" borderId="9" xfId="2" applyFont="1" applyBorder="1" applyAlignment="1" applyProtection="1">
      <alignment horizontal="center" vertical="center" wrapText="1"/>
      <protection locked="0"/>
    </xf>
    <xf numFmtId="0" fontId="14" fillId="0" borderId="10" xfId="2" applyFont="1" applyBorder="1" applyAlignment="1" applyProtection="1">
      <alignment horizontal="center" vertical="center" wrapText="1"/>
      <protection locked="0"/>
    </xf>
    <xf numFmtId="0" fontId="3" fillId="0" borderId="22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</cellXfs>
  <cellStyles count="3">
    <cellStyle name="標準" xfId="0" builtinId="0"/>
    <cellStyle name="標準 2" xfId="1"/>
    <cellStyle name="標準_06年U-12修善寺会場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67"/>
  <sheetViews>
    <sheetView tabSelected="1" workbookViewId="0">
      <selection activeCell="Z64" sqref="Z64:Z65"/>
    </sheetView>
  </sheetViews>
  <sheetFormatPr defaultRowHeight="13.5"/>
  <cols>
    <col min="1" max="15" width="3.125" style="28" customWidth="1"/>
    <col min="16" max="18" width="3.75" style="28" bestFit="1" customWidth="1"/>
    <col min="19" max="25" width="5.75" style="28" bestFit="1" customWidth="1"/>
    <col min="26" max="26" width="5.75" bestFit="1" customWidth="1"/>
  </cols>
  <sheetData>
    <row r="3" spans="1:24">
      <c r="A3" s="93" t="s">
        <v>11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5" spans="1:24" ht="13.5" customHeight="1">
      <c r="A5" s="107" t="s">
        <v>0</v>
      </c>
      <c r="B5" s="108"/>
      <c r="C5" s="108"/>
      <c r="G5" s="29"/>
      <c r="H5" s="109" t="s">
        <v>1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</row>
    <row r="6" spans="1:24">
      <c r="A6" s="108"/>
      <c r="B6" s="108"/>
      <c r="C6" s="108"/>
    </row>
    <row r="7" spans="1:24" ht="14.25" thickBot="1"/>
    <row r="8" spans="1:24">
      <c r="A8" s="48"/>
      <c r="B8" s="49"/>
      <c r="C8" s="50"/>
      <c r="D8" s="116" t="str">
        <f>A10</f>
        <v>上野幌・共栄</v>
      </c>
      <c r="E8" s="117"/>
      <c r="F8" s="118"/>
      <c r="G8" s="94" t="str">
        <f>A12</f>
        <v>篠路</v>
      </c>
      <c r="H8" s="95"/>
      <c r="I8" s="96"/>
      <c r="J8" s="94" t="str">
        <f>A14</f>
        <v>西白石</v>
      </c>
      <c r="K8" s="95"/>
      <c r="L8" s="96"/>
      <c r="M8" s="94" t="str">
        <f>A16</f>
        <v>北小樽</v>
      </c>
      <c r="N8" s="95"/>
      <c r="O8" s="95"/>
      <c r="P8" s="100" t="s">
        <v>2</v>
      </c>
      <c r="Q8" s="80" t="s">
        <v>3</v>
      </c>
      <c r="R8" s="80" t="s">
        <v>4</v>
      </c>
      <c r="S8" s="80" t="s">
        <v>5</v>
      </c>
      <c r="T8" s="80" t="s">
        <v>6</v>
      </c>
      <c r="U8" s="80" t="s">
        <v>7</v>
      </c>
      <c r="V8" s="80" t="s">
        <v>8</v>
      </c>
      <c r="W8" s="82" t="s">
        <v>9</v>
      </c>
      <c r="X8" s="1"/>
    </row>
    <row r="9" spans="1:24" ht="14.25" thickBot="1">
      <c r="A9" s="51"/>
      <c r="B9" s="52"/>
      <c r="C9" s="53"/>
      <c r="D9" s="119"/>
      <c r="E9" s="120"/>
      <c r="F9" s="121"/>
      <c r="G9" s="97"/>
      <c r="H9" s="98"/>
      <c r="I9" s="99"/>
      <c r="J9" s="97"/>
      <c r="K9" s="98"/>
      <c r="L9" s="99"/>
      <c r="M9" s="97"/>
      <c r="N9" s="98"/>
      <c r="O9" s="98"/>
      <c r="P9" s="101"/>
      <c r="Q9" s="81"/>
      <c r="R9" s="81"/>
      <c r="S9" s="81"/>
      <c r="T9" s="81"/>
      <c r="U9" s="81"/>
      <c r="V9" s="81"/>
      <c r="W9" s="83"/>
      <c r="X9" s="1"/>
    </row>
    <row r="10" spans="1:24" ht="13.5" customHeight="1">
      <c r="A10" s="110" t="s">
        <v>12</v>
      </c>
      <c r="B10" s="111"/>
      <c r="C10" s="112"/>
      <c r="D10" s="84"/>
      <c r="E10" s="85"/>
      <c r="F10" s="86"/>
      <c r="G10" s="2"/>
      <c r="H10" s="3" t="str">
        <f>IF(G11="","",IF(G11=I11,"△",IF(G11&gt;=I11,"○","●")))</f>
        <v>●</v>
      </c>
      <c r="I10" s="4"/>
      <c r="J10" s="2"/>
      <c r="K10" s="3" t="str">
        <f>IF(J11="","",IF(J11=L11,"△",IF(J11&gt;=L11,"○","●")))</f>
        <v>●</v>
      </c>
      <c r="L10" s="5"/>
      <c r="M10" s="6"/>
      <c r="N10" s="3" t="str">
        <f>IF(M11="","",IF(M11=O11,"△",IF(M11&gt;=O11,"○","●")))</f>
        <v>●</v>
      </c>
      <c r="O10" s="26"/>
      <c r="P10" s="90">
        <f>IF(AND($H10="",$K10="",$N10=""),"",COUNTIF($D10:$N10,"○"))</f>
        <v>0</v>
      </c>
      <c r="Q10" s="91">
        <f>IF(AND($H10="",$K10="",$N10=""),"",COUNTIF($D10:$N10,"△"))</f>
        <v>0</v>
      </c>
      <c r="R10" s="91">
        <f>IF(AND($H10="",$K10="",$N10=""),"",COUNTIF($D10:$N10,"●"))</f>
        <v>3</v>
      </c>
      <c r="S10" s="91">
        <f>IF(P10="","",(P10*3)+(Q10*1))</f>
        <v>0</v>
      </c>
      <c r="T10" s="91">
        <f>IF(P10="","",SUM(G11,J11,M11))</f>
        <v>5</v>
      </c>
      <c r="U10" s="91">
        <f>IF(P10="","",SUM(I11,L11,O11))</f>
        <v>13</v>
      </c>
      <c r="V10" s="91">
        <f>IF(P10="","",T10-U10)</f>
        <v>-8</v>
      </c>
      <c r="W10" s="106">
        <f>IF(X10="","",RANK(X10,$X10:$X17,0))</f>
        <v>4</v>
      </c>
      <c r="X10" s="104">
        <f>IF(V10="","",$S10*100+$V10*10+T10)</f>
        <v>-75</v>
      </c>
    </row>
    <row r="11" spans="1:24" ht="14.25" customHeight="1" thickBot="1">
      <c r="A11" s="113"/>
      <c r="B11" s="114"/>
      <c r="C11" s="115"/>
      <c r="D11" s="87"/>
      <c r="E11" s="88"/>
      <c r="F11" s="89"/>
      <c r="G11" s="7">
        <f>IF(F13="","",F13)</f>
        <v>0</v>
      </c>
      <c r="H11" s="8" t="s">
        <v>10</v>
      </c>
      <c r="I11" s="9">
        <f>IF(D13="","",D13)</f>
        <v>6</v>
      </c>
      <c r="J11" s="7">
        <f>IF(F15="","",F15)</f>
        <v>3</v>
      </c>
      <c r="K11" s="8" t="s">
        <v>10</v>
      </c>
      <c r="L11" s="9">
        <f>IF(D15="","",D15)</f>
        <v>4</v>
      </c>
      <c r="M11" s="7">
        <f>IF(F17="","",F17)</f>
        <v>2</v>
      </c>
      <c r="N11" s="8" t="s">
        <v>10</v>
      </c>
      <c r="O11" s="8">
        <f>IF(D17="","",D17)</f>
        <v>3</v>
      </c>
      <c r="P11" s="68"/>
      <c r="Q11" s="70"/>
      <c r="R11" s="70"/>
      <c r="S11" s="70"/>
      <c r="T11" s="70"/>
      <c r="U11" s="70"/>
      <c r="V11" s="70"/>
      <c r="W11" s="103"/>
      <c r="X11" s="104"/>
    </row>
    <row r="12" spans="1:24" ht="13.5" customHeight="1">
      <c r="A12" s="48" t="s">
        <v>13</v>
      </c>
      <c r="B12" s="49"/>
      <c r="C12" s="50"/>
      <c r="D12" s="10"/>
      <c r="E12" s="11" t="str">
        <f>IF(D13="","",IF(D13=F13,"△",IF(D13&gt;=F13,"○","●")))</f>
        <v>○</v>
      </c>
      <c r="F12" s="12"/>
      <c r="G12" s="54"/>
      <c r="H12" s="55"/>
      <c r="I12" s="76"/>
      <c r="J12" s="6"/>
      <c r="K12" s="11" t="str">
        <f>IF(J13="","",IF(J13=L13,"△",IF(J13&gt;=L13,"○","●")))</f>
        <v>○</v>
      </c>
      <c r="L12" s="13"/>
      <c r="M12" s="6"/>
      <c r="N12" s="11" t="str">
        <f>IF(M13="","",IF(M13=O13,"△",IF(M13&gt;=O13,"○","●")))</f>
        <v>○</v>
      </c>
      <c r="O12" s="27"/>
      <c r="P12" s="67">
        <f>IF(AND($E12="",$K12="",$N12=""),"",COUNTIF($D12:$N12,"○"))</f>
        <v>3</v>
      </c>
      <c r="Q12" s="69">
        <f>IF(AND($E12="",$K12="",$N12=""),"",COUNTIF($D12:$N12,"△"))</f>
        <v>0</v>
      </c>
      <c r="R12" s="69">
        <f>IF(AND($E12="",$K12="",$N12=""),"",COUNTIF($D12:$N12,"●"))</f>
        <v>0</v>
      </c>
      <c r="S12" s="71">
        <f>IF(P12="","",(P12*3)+(Q12*1))</f>
        <v>9</v>
      </c>
      <c r="T12" s="71">
        <f>IF(P12="","",SUM(D13,J13,M13))</f>
        <v>16</v>
      </c>
      <c r="U12" s="71">
        <f>IF(P12="","",SUM(F13,L13,O13))</f>
        <v>1</v>
      </c>
      <c r="V12" s="71">
        <f>IF(P12="","",T12-U12)</f>
        <v>15</v>
      </c>
      <c r="W12" s="102">
        <f>IF(X12="","",RANK(X12,$X10:$X17,0))</f>
        <v>1</v>
      </c>
      <c r="X12" s="104">
        <f>IF(V12="","",$S12*100+$V12*10+T12)</f>
        <v>1066</v>
      </c>
    </row>
    <row r="13" spans="1:24" ht="14.25" customHeight="1" thickBot="1">
      <c r="A13" s="73"/>
      <c r="B13" s="74"/>
      <c r="C13" s="75"/>
      <c r="D13" s="14">
        <v>6</v>
      </c>
      <c r="E13" s="15" t="s">
        <v>10</v>
      </c>
      <c r="F13" s="16">
        <v>0</v>
      </c>
      <c r="G13" s="77"/>
      <c r="H13" s="78"/>
      <c r="I13" s="79"/>
      <c r="J13" s="17">
        <f>IF(I15="","",I15)</f>
        <v>7</v>
      </c>
      <c r="K13" s="18" t="s">
        <v>10</v>
      </c>
      <c r="L13" s="19">
        <f>IF(G15="","",G15)</f>
        <v>1</v>
      </c>
      <c r="M13" s="17">
        <f>IF(I17="","",I17)</f>
        <v>3</v>
      </c>
      <c r="N13" s="18" t="s">
        <v>10</v>
      </c>
      <c r="O13" s="18">
        <f>IF(G17="","",G17)</f>
        <v>0</v>
      </c>
      <c r="P13" s="68"/>
      <c r="Q13" s="70"/>
      <c r="R13" s="70"/>
      <c r="S13" s="72"/>
      <c r="T13" s="72"/>
      <c r="U13" s="72"/>
      <c r="V13" s="72"/>
      <c r="W13" s="103"/>
      <c r="X13" s="104"/>
    </row>
    <row r="14" spans="1:24" ht="13.5" customHeight="1">
      <c r="A14" s="48" t="s">
        <v>14</v>
      </c>
      <c r="B14" s="49"/>
      <c r="C14" s="50"/>
      <c r="D14" s="10"/>
      <c r="E14" s="11" t="str">
        <f>IF(D15="","",IF(D15=F15,"△",IF(D15&gt;=F15,"○","●")))</f>
        <v>○</v>
      </c>
      <c r="F14" s="12"/>
      <c r="G14" s="11"/>
      <c r="H14" s="11" t="str">
        <f>IF(G15="","",IF(G15=I15,"△",IF(G15&gt;=I15,"○","●")))</f>
        <v>●</v>
      </c>
      <c r="I14" s="12"/>
      <c r="J14" s="54"/>
      <c r="K14" s="55"/>
      <c r="L14" s="76"/>
      <c r="M14" s="6"/>
      <c r="N14" s="11" t="str">
        <f>IF(M15="","",IF(M15=O15,"△",IF(M15&gt;=O15,"○","●")))</f>
        <v>●</v>
      </c>
      <c r="O14" s="27"/>
      <c r="P14" s="67">
        <f>IF(AND($E14="",$H14="",$N14=""),"",COUNTIF($D14:$N14,"○"))</f>
        <v>1</v>
      </c>
      <c r="Q14" s="69">
        <f>IF(AND($E14="",$H14="",$N14=""),"",COUNTIF($D14:$N14,"△"))</f>
        <v>0</v>
      </c>
      <c r="R14" s="69">
        <f>IF(AND($E14="",$H14="",$N14=""),"",COUNTIF($D14:$N14,"●"))</f>
        <v>2</v>
      </c>
      <c r="S14" s="71">
        <f>IF(P14="","",(P14*3)+(Q14*1))</f>
        <v>3</v>
      </c>
      <c r="T14" s="71">
        <f>IF(P14="","",SUM(G15,D15,M15))</f>
        <v>5</v>
      </c>
      <c r="U14" s="71">
        <f>IF(P14="","",SUM(F15,I15,O15))</f>
        <v>13</v>
      </c>
      <c r="V14" s="71">
        <f>IF(P14="","",T14-U14)</f>
        <v>-8</v>
      </c>
      <c r="W14" s="102">
        <f>IF(X14="","",RANK(X14,$X10:$X17,0))</f>
        <v>3</v>
      </c>
      <c r="X14" s="104">
        <f>IF(V14="","",$S14*100+$V14*10+T14)</f>
        <v>225</v>
      </c>
    </row>
    <row r="15" spans="1:24" ht="14.25" customHeight="1" thickBot="1">
      <c r="A15" s="73"/>
      <c r="B15" s="74"/>
      <c r="C15" s="75"/>
      <c r="D15" s="14">
        <v>4</v>
      </c>
      <c r="E15" s="15" t="s">
        <v>10</v>
      </c>
      <c r="F15" s="16">
        <v>3</v>
      </c>
      <c r="G15" s="14">
        <v>1</v>
      </c>
      <c r="H15" s="15" t="s">
        <v>87</v>
      </c>
      <c r="I15" s="16">
        <v>7</v>
      </c>
      <c r="J15" s="77"/>
      <c r="K15" s="78"/>
      <c r="L15" s="79"/>
      <c r="M15" s="17">
        <f>IF(L17="","",L17)</f>
        <v>0</v>
      </c>
      <c r="N15" s="18" t="s">
        <v>10</v>
      </c>
      <c r="O15" s="18">
        <f>IF(J17="","",J17)</f>
        <v>3</v>
      </c>
      <c r="P15" s="68"/>
      <c r="Q15" s="70"/>
      <c r="R15" s="70"/>
      <c r="S15" s="72"/>
      <c r="T15" s="72"/>
      <c r="U15" s="72"/>
      <c r="V15" s="72"/>
      <c r="W15" s="103"/>
      <c r="X15" s="104"/>
    </row>
    <row r="16" spans="1:24" ht="13.5" customHeight="1">
      <c r="A16" s="48" t="s">
        <v>15</v>
      </c>
      <c r="B16" s="49"/>
      <c r="C16" s="50"/>
      <c r="D16" s="25"/>
      <c r="E16" s="20" t="str">
        <f>IF(D17="","",IF(D17=F17,"△",IF(D17&gt;=F17,"○","●")))</f>
        <v>○</v>
      </c>
      <c r="F16" s="21"/>
      <c r="G16" s="20"/>
      <c r="H16" s="20" t="str">
        <f>IF(G17="","",IF(G17=I17,"△",IF(G17&gt;=I17,"○","●")))</f>
        <v>●</v>
      </c>
      <c r="I16" s="21"/>
      <c r="J16" s="20"/>
      <c r="K16" s="20" t="str">
        <f>IF(J17="","",IF(J17=L17,"△",IF(J17&gt;=L17,"○","●")))</f>
        <v>○</v>
      </c>
      <c r="L16" s="21"/>
      <c r="M16" s="54"/>
      <c r="N16" s="55"/>
      <c r="O16" s="55"/>
      <c r="P16" s="67">
        <f>IF(AND($E16="",$H16="",$N16=""),"",COUNTIF($D16:$N16,"○"))</f>
        <v>2</v>
      </c>
      <c r="Q16" s="69">
        <f>IF(AND($E16="",$H16="",$N16=""),"",COUNTIF($D16:$N16,"△"))</f>
        <v>0</v>
      </c>
      <c r="R16" s="69">
        <f>IF(AND($E16="",$H16="",$N16=""),"",COUNTIF($D16:$N16,"●"))</f>
        <v>1</v>
      </c>
      <c r="S16" s="71">
        <f>IF(P16="","",(P16*3)+(Q16*1))</f>
        <v>6</v>
      </c>
      <c r="T16" s="71">
        <f>IF(P16="","",SUM(G17,D17,J17))</f>
        <v>6</v>
      </c>
      <c r="U16" s="71">
        <f>IF(P16="","",SUM(F17,I17,O17))</f>
        <v>5</v>
      </c>
      <c r="V16" s="71">
        <f>IF(P16="","",T16-U16)</f>
        <v>1</v>
      </c>
      <c r="W16" s="102">
        <f>IF(X16="","",RANK(X16,$X12:$X19,0))</f>
        <v>2</v>
      </c>
      <c r="X16" s="104">
        <f>IF(V16="","",$S16*100+$V16*10+T16)</f>
        <v>616</v>
      </c>
    </row>
    <row r="17" spans="1:28" ht="14.25" customHeight="1" thickBot="1">
      <c r="A17" s="51"/>
      <c r="B17" s="52"/>
      <c r="C17" s="53"/>
      <c r="D17" s="22">
        <v>3</v>
      </c>
      <c r="E17" s="23" t="s">
        <v>10</v>
      </c>
      <c r="F17" s="24">
        <v>2</v>
      </c>
      <c r="G17" s="22">
        <v>0</v>
      </c>
      <c r="H17" s="23" t="s">
        <v>10</v>
      </c>
      <c r="I17" s="24">
        <v>3</v>
      </c>
      <c r="J17" s="22">
        <v>3</v>
      </c>
      <c r="K17" s="23" t="s">
        <v>10</v>
      </c>
      <c r="L17" s="24">
        <v>0</v>
      </c>
      <c r="M17" s="56"/>
      <c r="N17" s="57"/>
      <c r="O17" s="57"/>
      <c r="P17" s="59"/>
      <c r="Q17" s="61"/>
      <c r="R17" s="61"/>
      <c r="S17" s="63"/>
      <c r="T17" s="63"/>
      <c r="U17" s="63"/>
      <c r="V17" s="63"/>
      <c r="W17" s="105"/>
      <c r="X17" s="104"/>
    </row>
    <row r="20" spans="1:28">
      <c r="A20" s="93" t="s">
        <v>16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</row>
    <row r="21" spans="1:28" ht="14.25" thickBot="1"/>
    <row r="22" spans="1:28">
      <c r="A22" s="48"/>
      <c r="B22" s="49"/>
      <c r="C22" s="50"/>
      <c r="D22" s="94" t="str">
        <f>A24</f>
        <v>西白石</v>
      </c>
      <c r="E22" s="95"/>
      <c r="F22" s="96"/>
      <c r="G22" s="94" t="str">
        <f>A26</f>
        <v>小野幌</v>
      </c>
      <c r="H22" s="95"/>
      <c r="I22" s="96"/>
      <c r="J22" s="94" t="str">
        <f>A28</f>
        <v>北小樽</v>
      </c>
      <c r="K22" s="95"/>
      <c r="L22" s="96"/>
      <c r="M22" s="94" t="str">
        <f>A30</f>
        <v>最北Ａ</v>
      </c>
      <c r="N22" s="95"/>
      <c r="O22" s="95"/>
      <c r="P22" s="94" t="str">
        <f>A32</f>
        <v>最北Ｂ</v>
      </c>
      <c r="Q22" s="95"/>
      <c r="R22" s="95"/>
      <c r="S22" s="100" t="s">
        <v>2</v>
      </c>
      <c r="T22" s="80" t="s">
        <v>3</v>
      </c>
      <c r="U22" s="80" t="s">
        <v>4</v>
      </c>
      <c r="V22" s="80" t="s">
        <v>5</v>
      </c>
      <c r="W22" s="80" t="s">
        <v>6</v>
      </c>
      <c r="X22" s="80" t="s">
        <v>7</v>
      </c>
      <c r="Y22" s="80" t="s">
        <v>8</v>
      </c>
      <c r="Z22" s="82" t="s">
        <v>9</v>
      </c>
      <c r="AA22" s="28"/>
      <c r="AB22" s="28"/>
    </row>
    <row r="23" spans="1:28" ht="14.25" thickBot="1">
      <c r="A23" s="51"/>
      <c r="B23" s="52"/>
      <c r="C23" s="53"/>
      <c r="D23" s="97"/>
      <c r="E23" s="98"/>
      <c r="F23" s="99"/>
      <c r="G23" s="97"/>
      <c r="H23" s="98"/>
      <c r="I23" s="99"/>
      <c r="J23" s="97"/>
      <c r="K23" s="98"/>
      <c r="L23" s="99"/>
      <c r="M23" s="97"/>
      <c r="N23" s="98"/>
      <c r="O23" s="98"/>
      <c r="P23" s="97"/>
      <c r="Q23" s="98"/>
      <c r="R23" s="98"/>
      <c r="S23" s="101"/>
      <c r="T23" s="81"/>
      <c r="U23" s="81"/>
      <c r="V23" s="81"/>
      <c r="W23" s="81"/>
      <c r="X23" s="81"/>
      <c r="Y23" s="81"/>
      <c r="Z23" s="83"/>
      <c r="AA23" s="28"/>
      <c r="AB23" s="28"/>
    </row>
    <row r="24" spans="1:28" ht="13.5" customHeight="1">
      <c r="A24" s="48" t="s">
        <v>17</v>
      </c>
      <c r="B24" s="49"/>
      <c r="C24" s="50"/>
      <c r="D24" s="84"/>
      <c r="E24" s="85"/>
      <c r="F24" s="86"/>
      <c r="G24" s="2"/>
      <c r="H24" s="3" t="str">
        <f>IF(G25="","",IF(G25=I25,"△",IF(G25&gt;=I25,"○","●")))</f>
        <v>○</v>
      </c>
      <c r="I24" s="4"/>
      <c r="J24" s="2"/>
      <c r="K24" s="3" t="str">
        <f>IF(J25="","",IF(J25=L25,"△",IF(J25&gt;=L25,"○","●")))</f>
        <v>●</v>
      </c>
      <c r="L24" s="5"/>
      <c r="M24" s="6"/>
      <c r="N24" s="3" t="str">
        <f>IF(M25="","",IF(M25=O25,"△",IF(M25&gt;=O25,"○","●")))</f>
        <v>●</v>
      </c>
      <c r="O24" s="26"/>
      <c r="P24" s="35"/>
      <c r="Q24" s="36" t="str">
        <f>IF(P25="","",IF(P25=R25,"△",IF(P25&gt;=R25,"○","●")))</f>
        <v>○</v>
      </c>
      <c r="R24" s="37"/>
      <c r="S24" s="90">
        <f>IF(AND($H24="",$K24="",$N24="",$Q24=""),"",COUNTIF($D24:$Q24,"○"))</f>
        <v>2</v>
      </c>
      <c r="T24" s="91">
        <f>IF(AND($H24="",$K24="",$N24="",$Q24=""),"",COUNTIF($D24:$Q24,"△"))</f>
        <v>0</v>
      </c>
      <c r="U24" s="91">
        <f>IF(AND($H24="",$K24="",$N24="",$Q24=""),"",COUNTIF($D24:$Q24,"●"))</f>
        <v>2</v>
      </c>
      <c r="V24" s="91">
        <f>IF(S24="","",(S24*3)+(T24*1))</f>
        <v>6</v>
      </c>
      <c r="W24" s="91">
        <f>IF(S24="","",SUM(G25,J25,M25,P25))</f>
        <v>5</v>
      </c>
      <c r="X24" s="91">
        <f>IF(S24="","",SUM(I25,L25,O25,R25))</f>
        <v>6</v>
      </c>
      <c r="Y24" s="91">
        <f>IF(S24="","",W24-X24)</f>
        <v>-1</v>
      </c>
      <c r="Z24" s="92">
        <f>IF(AA24="","",RANK(AA24,$AA24:$AA33,0))</f>
        <v>3</v>
      </c>
      <c r="AA24" s="104">
        <f>IF($Y24="","",$V24*100+$Y24*10+W24)</f>
        <v>595</v>
      </c>
      <c r="AB24" s="28"/>
    </row>
    <row r="25" spans="1:28" ht="14.25" customHeight="1" thickBot="1">
      <c r="A25" s="73"/>
      <c r="B25" s="74"/>
      <c r="C25" s="75"/>
      <c r="D25" s="87"/>
      <c r="E25" s="88"/>
      <c r="F25" s="89"/>
      <c r="G25" s="7">
        <f>IF(F27="","",F27)</f>
        <v>3</v>
      </c>
      <c r="H25" s="8" t="s">
        <v>10</v>
      </c>
      <c r="I25" s="9">
        <f>IF(D27="","",D27)</f>
        <v>2</v>
      </c>
      <c r="J25" s="7">
        <f>IF(F29="","",F29)</f>
        <v>0</v>
      </c>
      <c r="K25" s="8" t="s">
        <v>10</v>
      </c>
      <c r="L25" s="9">
        <f>IF(D29="","",D29)</f>
        <v>3</v>
      </c>
      <c r="M25" s="7">
        <f>IF(F31="","",F31)</f>
        <v>0</v>
      </c>
      <c r="N25" s="8" t="s">
        <v>10</v>
      </c>
      <c r="O25" s="8">
        <f>IF(D31="","",D31)</f>
        <v>1</v>
      </c>
      <c r="P25" s="7">
        <f>IF(F33="","",F33)</f>
        <v>2</v>
      </c>
      <c r="Q25" s="8" t="s">
        <v>10</v>
      </c>
      <c r="R25" s="38">
        <f>IF(D33="","",D33)</f>
        <v>0</v>
      </c>
      <c r="S25" s="68"/>
      <c r="T25" s="70"/>
      <c r="U25" s="70"/>
      <c r="V25" s="70"/>
      <c r="W25" s="70"/>
      <c r="X25" s="70"/>
      <c r="Y25" s="70"/>
      <c r="Z25" s="47"/>
      <c r="AA25" s="104"/>
      <c r="AB25" s="28"/>
    </row>
    <row r="26" spans="1:28" ht="13.5" customHeight="1">
      <c r="A26" s="48" t="s">
        <v>18</v>
      </c>
      <c r="B26" s="49"/>
      <c r="C26" s="50"/>
      <c r="D26" s="10"/>
      <c r="E26" s="11" t="str">
        <f>IF(D27="","",IF(D27=F27,"△",IF(D27&gt;=F27,"○","●")))</f>
        <v>●</v>
      </c>
      <c r="F26" s="12"/>
      <c r="G26" s="54"/>
      <c r="H26" s="55"/>
      <c r="I26" s="76"/>
      <c r="J26" s="6"/>
      <c r="K26" s="11" t="str">
        <f>IF(J27="","",IF(J27=L27,"△",IF(J27&gt;=L27,"○","●")))</f>
        <v>●</v>
      </c>
      <c r="L26" s="13"/>
      <c r="M26" s="6"/>
      <c r="N26" s="11" t="str">
        <f>IF(M27="","",IF(M27=O27,"△",IF(M27&gt;=O27,"○","●")))</f>
        <v>●</v>
      </c>
      <c r="O26" s="27"/>
      <c r="P26" s="2"/>
      <c r="Q26" s="11" t="str">
        <f>IF(P27="","",IF(P27=R27,"△",IF(P27&gt;=R27,"○","●")))</f>
        <v>○</v>
      </c>
      <c r="R26" s="39"/>
      <c r="S26" s="67">
        <f>IF(AND($E26="",$K26="",$N26="",$Q26=""),"",COUNTIF($D26:$Q26,"○"))</f>
        <v>1</v>
      </c>
      <c r="T26" s="69">
        <f>IF(AND($E26="",$K26="",$N26="",$Q26=""),"",COUNTIF($D26:$Q26,"△"))</f>
        <v>0</v>
      </c>
      <c r="U26" s="69">
        <f>IF(AND($E26="",$K26="",$N26="",$Q26=""),"",COUNTIF($D26:$Q26,"●"))</f>
        <v>3</v>
      </c>
      <c r="V26" s="71">
        <f>IF(S26="","",(S26*3)+(T26*1))</f>
        <v>3</v>
      </c>
      <c r="W26" s="71">
        <f>IF(S26="","",SUM(D27,J27,M27,P27))</f>
        <v>3</v>
      </c>
      <c r="X26" s="71">
        <f>IF(S26="","",SUM(F27,L27,O27,R27))</f>
        <v>6</v>
      </c>
      <c r="Y26" s="71">
        <f>IF(S26="","",W26-X26)</f>
        <v>-3</v>
      </c>
      <c r="Z26" s="47">
        <f>IF(AA26="","",RANK(AA26,$AA24:$AA33,0))</f>
        <v>4</v>
      </c>
      <c r="AA26" s="104">
        <f>IF($Y26="","",$V26*100+$Y26*10+W26)</f>
        <v>273</v>
      </c>
      <c r="AB26" s="28"/>
    </row>
    <row r="27" spans="1:28" ht="14.25" customHeight="1" thickBot="1">
      <c r="A27" s="73"/>
      <c r="B27" s="74"/>
      <c r="C27" s="75"/>
      <c r="D27" s="14">
        <v>2</v>
      </c>
      <c r="E27" s="15" t="s">
        <v>10</v>
      </c>
      <c r="F27" s="16">
        <v>3</v>
      </c>
      <c r="G27" s="77"/>
      <c r="H27" s="78"/>
      <c r="I27" s="79"/>
      <c r="J27" s="17">
        <f>IF(I29="","",I29)</f>
        <v>0</v>
      </c>
      <c r="K27" s="18" t="s">
        <v>10</v>
      </c>
      <c r="L27" s="19">
        <f>IF(G29="","",G29)</f>
        <v>1</v>
      </c>
      <c r="M27" s="17">
        <f>IF(I31="","",I31)</f>
        <v>0</v>
      </c>
      <c r="N27" s="18" t="s">
        <v>10</v>
      </c>
      <c r="O27" s="18">
        <f>IF(G31="","",G31)</f>
        <v>2</v>
      </c>
      <c r="P27" s="17">
        <f>IF(I33="","",I33)</f>
        <v>1</v>
      </c>
      <c r="Q27" s="18" t="s">
        <v>10</v>
      </c>
      <c r="R27" s="40">
        <f>IF(G33="","",G33)</f>
        <v>0</v>
      </c>
      <c r="S27" s="68"/>
      <c r="T27" s="70"/>
      <c r="U27" s="70"/>
      <c r="V27" s="72"/>
      <c r="W27" s="72"/>
      <c r="X27" s="72"/>
      <c r="Y27" s="72"/>
      <c r="Z27" s="47"/>
      <c r="AA27" s="104"/>
      <c r="AB27" s="28"/>
    </row>
    <row r="28" spans="1:28" ht="13.5" customHeight="1">
      <c r="A28" s="48" t="s">
        <v>15</v>
      </c>
      <c r="B28" s="49"/>
      <c r="C28" s="50"/>
      <c r="D28" s="10"/>
      <c r="E28" s="11" t="str">
        <f>IF(D29="","",IF(D29=F29,"△",IF(D29&gt;=F29,"○","●")))</f>
        <v>○</v>
      </c>
      <c r="F28" s="12"/>
      <c r="G28" s="11"/>
      <c r="H28" s="11" t="str">
        <f>IF(G29="","",IF(G29=I29,"△",IF(G29&gt;=I29,"○","●")))</f>
        <v>○</v>
      </c>
      <c r="I28" s="12"/>
      <c r="J28" s="54"/>
      <c r="K28" s="55"/>
      <c r="L28" s="76"/>
      <c r="M28" s="6"/>
      <c r="N28" s="11" t="str">
        <f>IF(M29="","",IF(M29=O29,"△",IF(M29&gt;=O29,"○","●")))</f>
        <v>●</v>
      </c>
      <c r="O28" s="27"/>
      <c r="P28" s="2"/>
      <c r="Q28" s="11" t="str">
        <f>IF(P29="","",IF(P29=R29,"△",IF(P29&gt;=R29,"○","●")))</f>
        <v>○</v>
      </c>
      <c r="R28" s="39"/>
      <c r="S28" s="67">
        <f>IF(AND($E28="",$H28="",$N28="",$Q28=""),"",COUNTIF($D28:$Q28,"○"))</f>
        <v>3</v>
      </c>
      <c r="T28" s="69">
        <f>IF(AND($E28="",$H28="",$N28="",$Q28=""),"",COUNTIF($D28:$Q28,"△"))</f>
        <v>0</v>
      </c>
      <c r="U28" s="69">
        <f>IF(AND($E28="",$H28="",$N28="",$Q28=""),"",COUNTIF($D28:$Q28,"●"))</f>
        <v>1</v>
      </c>
      <c r="V28" s="71">
        <f>IF(S28="","",(S28*3)+(T28*1))</f>
        <v>9</v>
      </c>
      <c r="W28" s="71">
        <f>IF(S28="","",SUM(D29,G29,M29,P29))</f>
        <v>12</v>
      </c>
      <c r="X28" s="71">
        <f>IF(S28="","",SUM(F29,I29,O29,R29))</f>
        <v>1</v>
      </c>
      <c r="Y28" s="71">
        <f>IF(S28="","",W28-X28)</f>
        <v>11</v>
      </c>
      <c r="Z28" s="47">
        <f>IF(AA28="","",RANK(AA28,$AA24:$AA33,0))</f>
        <v>2</v>
      </c>
      <c r="AA28" s="104">
        <f t="shared" ref="AA28" si="0">IF($Y28="","",$V28*100+$Y28*10+W28)</f>
        <v>1022</v>
      </c>
      <c r="AB28" s="28"/>
    </row>
    <row r="29" spans="1:28" ht="14.25" customHeight="1" thickBot="1">
      <c r="A29" s="73"/>
      <c r="B29" s="74"/>
      <c r="C29" s="75"/>
      <c r="D29" s="14">
        <v>3</v>
      </c>
      <c r="E29" s="15" t="s">
        <v>10</v>
      </c>
      <c r="F29" s="16">
        <v>0</v>
      </c>
      <c r="G29" s="14">
        <v>1</v>
      </c>
      <c r="H29" s="15" t="s">
        <v>10</v>
      </c>
      <c r="I29" s="16">
        <v>0</v>
      </c>
      <c r="J29" s="77"/>
      <c r="K29" s="78"/>
      <c r="L29" s="79"/>
      <c r="M29" s="17">
        <f>IF(L31="","",L31)</f>
        <v>0</v>
      </c>
      <c r="N29" s="18" t="s">
        <v>10</v>
      </c>
      <c r="O29" s="18">
        <f>IF(J31="","",J31)</f>
        <v>1</v>
      </c>
      <c r="P29" s="17">
        <f>IF(L33="","",L33)</f>
        <v>8</v>
      </c>
      <c r="Q29" s="18" t="s">
        <v>10</v>
      </c>
      <c r="R29" s="40">
        <f>IF(J33="","",J33)</f>
        <v>0</v>
      </c>
      <c r="S29" s="68"/>
      <c r="T29" s="70"/>
      <c r="U29" s="70"/>
      <c r="V29" s="72"/>
      <c r="W29" s="72"/>
      <c r="X29" s="72"/>
      <c r="Y29" s="72"/>
      <c r="Z29" s="47"/>
      <c r="AA29" s="104"/>
      <c r="AB29" s="28"/>
    </row>
    <row r="30" spans="1:28" ht="13.5" customHeight="1">
      <c r="A30" s="48" t="s">
        <v>20</v>
      </c>
      <c r="B30" s="49"/>
      <c r="C30" s="50"/>
      <c r="D30" s="25"/>
      <c r="E30" s="20" t="str">
        <f>IF(D31="","",IF(D31=F31,"△",IF(D31&gt;=F31,"○","●")))</f>
        <v>○</v>
      </c>
      <c r="F30" s="21"/>
      <c r="G30" s="20"/>
      <c r="H30" s="20" t="str">
        <f>IF(G31="","",IF(G31=I31,"△",IF(G31&gt;=I31,"○","●")))</f>
        <v>○</v>
      </c>
      <c r="I30" s="21"/>
      <c r="J30" s="20"/>
      <c r="K30" s="20" t="str">
        <f>IF(J31="","",IF(J31=L31,"△",IF(J31&gt;=L31,"○","●")))</f>
        <v>○</v>
      </c>
      <c r="L30" s="21"/>
      <c r="M30" s="54"/>
      <c r="N30" s="55"/>
      <c r="O30" s="55"/>
      <c r="P30" s="2"/>
      <c r="Q30" s="11" t="str">
        <f>IF(P31="","",IF(P31=R31,"△",IF(P31&gt;=R31,"○","●")))</f>
        <v>○</v>
      </c>
      <c r="R30" s="39"/>
      <c r="S30" s="67">
        <f>IF(AND($E30="",$H30="",$N30="",$Q30=""),"",COUNTIF($D30:$Q30,"○"))</f>
        <v>4</v>
      </c>
      <c r="T30" s="69">
        <f>IF(AND($E30="",$H30="",$N30="",$Q30=""),"",COUNTIF($D30:$Q30,"△"))</f>
        <v>0</v>
      </c>
      <c r="U30" s="69">
        <f>IF(AND($E30="",$H30="",$N30="",$Q30=""),"",COUNTIF($D30:$Q30,"●"))</f>
        <v>0</v>
      </c>
      <c r="V30" s="71">
        <f>IF(S30="","",(S30*3)+(T30*1))</f>
        <v>12</v>
      </c>
      <c r="W30" s="71">
        <f>IF(S30="","",SUM(D31,J31,G31,P31))</f>
        <v>7</v>
      </c>
      <c r="X30" s="71">
        <f>IF(S30="","",SUM(F31,I31,L31,R31))</f>
        <v>0</v>
      </c>
      <c r="Y30" s="71">
        <f>IF(S30="","",W30-X30)</f>
        <v>7</v>
      </c>
      <c r="Z30" s="47">
        <f>IF(AA30="","",RANK(AA30,$AA24:$AA33,0))</f>
        <v>1</v>
      </c>
      <c r="AA30" s="104">
        <f t="shared" ref="AA30" si="1">IF($Y30="","",$V30*100+$Y30*10+W30)</f>
        <v>1277</v>
      </c>
      <c r="AB30" s="28"/>
    </row>
    <row r="31" spans="1:28" ht="14.25" customHeight="1" thickBot="1">
      <c r="A31" s="51"/>
      <c r="B31" s="52"/>
      <c r="C31" s="53"/>
      <c r="D31" s="30">
        <v>1</v>
      </c>
      <c r="E31" s="31" t="s">
        <v>10</v>
      </c>
      <c r="F31" s="32">
        <v>0</v>
      </c>
      <c r="G31" s="30">
        <v>2</v>
      </c>
      <c r="H31" s="31" t="s">
        <v>10</v>
      </c>
      <c r="I31" s="32">
        <v>0</v>
      </c>
      <c r="J31" s="30">
        <v>1</v>
      </c>
      <c r="K31" s="31" t="s">
        <v>10</v>
      </c>
      <c r="L31" s="32">
        <v>0</v>
      </c>
      <c r="M31" s="65"/>
      <c r="N31" s="66"/>
      <c r="O31" s="66"/>
      <c r="P31" s="17">
        <f>IF(O33="","",O33)</f>
        <v>3</v>
      </c>
      <c r="Q31" s="18" t="s">
        <v>10</v>
      </c>
      <c r="R31" s="40">
        <f>IF(M33="","",M33)</f>
        <v>0</v>
      </c>
      <c r="S31" s="68"/>
      <c r="T31" s="70"/>
      <c r="U31" s="70"/>
      <c r="V31" s="72"/>
      <c r="W31" s="72"/>
      <c r="X31" s="72"/>
      <c r="Y31" s="72"/>
      <c r="Z31" s="47"/>
      <c r="AA31" s="104"/>
      <c r="AB31" s="28"/>
    </row>
    <row r="32" spans="1:28" ht="13.5" customHeight="1">
      <c r="A32" s="48" t="s">
        <v>19</v>
      </c>
      <c r="B32" s="49"/>
      <c r="C32" s="50"/>
      <c r="D32" s="34"/>
      <c r="E32" s="20" t="str">
        <f>IF(D33="","",IF(D33=F33,"△",IF(D33&gt;=F33,"○","●")))</f>
        <v>●</v>
      </c>
      <c r="F32" s="21"/>
      <c r="G32" s="25"/>
      <c r="H32" s="20" t="str">
        <f t="shared" ref="H32" si="2">IF(G33="","",IF(G33=I33,"△",IF(G33&gt;=I33,"○","●")))</f>
        <v>●</v>
      </c>
      <c r="I32" s="21"/>
      <c r="J32" s="25"/>
      <c r="K32" s="20" t="str">
        <f t="shared" ref="K32" si="3">IF(J33="","",IF(J33=L33,"△",IF(J33&gt;=L33,"○","●")))</f>
        <v>●</v>
      </c>
      <c r="L32" s="21"/>
      <c r="M32" s="25"/>
      <c r="N32" s="20" t="str">
        <f t="shared" ref="N32" si="4">IF(M33="","",IF(M33=O33,"△",IF(M33&gt;=O33,"○","●")))</f>
        <v>●</v>
      </c>
      <c r="O32" s="21"/>
      <c r="P32" s="54"/>
      <c r="Q32" s="55"/>
      <c r="R32" s="55"/>
      <c r="S32" s="58">
        <f>IF(AND($E32="",$H32="",$K32="",$N32=""),"",COUNTIF($D32:$N32,"○"))</f>
        <v>0</v>
      </c>
      <c r="T32" s="60">
        <f>IF(AND($E32="",$H32="",$K32="",$N32=""),"",COUNTIF($D32:$Q32,"△"))</f>
        <v>0</v>
      </c>
      <c r="U32" s="60">
        <f>IF(AND($E32="",$H32="",$K32="",$N32=""),"",COUNTIF($D32:$Q32,"●"))</f>
        <v>4</v>
      </c>
      <c r="V32" s="62">
        <f>IF(S32="","",(S32*3)+(T32*1))</f>
        <v>0</v>
      </c>
      <c r="W32" s="62">
        <f>IF(S32="","",SUM(D33,J33,G33,M33))</f>
        <v>0</v>
      </c>
      <c r="X32" s="62">
        <f>IF(S32="","",SUM(F33,I33,L33,O33))</f>
        <v>14</v>
      </c>
      <c r="Y32" s="62">
        <f>IF(S32="","",W32-X32)</f>
        <v>-14</v>
      </c>
      <c r="Z32" s="47">
        <f>IF(AA32="","",RANK(AA32,$AA24:$AA33,0))</f>
        <v>5</v>
      </c>
      <c r="AA32" s="104">
        <f t="shared" ref="AA32" si="5">IF($Y32="","",$V32*100+$Y32*10+W32)</f>
        <v>-140</v>
      </c>
      <c r="AB32" s="28"/>
    </row>
    <row r="33" spans="1:28" ht="14.25" customHeight="1" thickBot="1">
      <c r="A33" s="51"/>
      <c r="B33" s="52"/>
      <c r="C33" s="53"/>
      <c r="D33" s="33">
        <v>0</v>
      </c>
      <c r="E33" s="23" t="s">
        <v>10</v>
      </c>
      <c r="F33" s="24">
        <v>2</v>
      </c>
      <c r="G33" s="22">
        <v>0</v>
      </c>
      <c r="H33" s="23" t="s">
        <v>10</v>
      </c>
      <c r="I33" s="24">
        <v>1</v>
      </c>
      <c r="J33" s="22">
        <v>0</v>
      </c>
      <c r="K33" s="23" t="s">
        <v>10</v>
      </c>
      <c r="L33" s="24">
        <v>8</v>
      </c>
      <c r="M33" s="22">
        <v>0</v>
      </c>
      <c r="N33" s="23" t="s">
        <v>10</v>
      </c>
      <c r="O33" s="24">
        <v>3</v>
      </c>
      <c r="P33" s="56"/>
      <c r="Q33" s="57"/>
      <c r="R33" s="57"/>
      <c r="S33" s="59"/>
      <c r="T33" s="61"/>
      <c r="U33" s="61"/>
      <c r="V33" s="63"/>
      <c r="W33" s="63"/>
      <c r="X33" s="63"/>
      <c r="Y33" s="63"/>
      <c r="Z33" s="64"/>
      <c r="AA33" s="104"/>
      <c r="AB33" s="28"/>
    </row>
    <row r="37" spans="1:28">
      <c r="A37" s="93" t="s">
        <v>21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</row>
    <row r="39" spans="1:28">
      <c r="A39" s="107" t="s">
        <v>0</v>
      </c>
      <c r="B39" s="108"/>
      <c r="C39" s="108"/>
      <c r="G39" s="29"/>
      <c r="H39" s="109" t="s">
        <v>1</v>
      </c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</row>
    <row r="40" spans="1:28">
      <c r="A40" s="108"/>
      <c r="B40" s="108"/>
      <c r="C40" s="108"/>
    </row>
    <row r="41" spans="1:28" ht="14.25" thickBot="1"/>
    <row r="42" spans="1:28">
      <c r="A42" s="48"/>
      <c r="B42" s="49"/>
      <c r="C42" s="50"/>
      <c r="D42" s="94" t="str">
        <f>A44</f>
        <v>元町</v>
      </c>
      <c r="E42" s="95"/>
      <c r="F42" s="96"/>
      <c r="G42" s="94" t="str">
        <f>A46</f>
        <v>前田北</v>
      </c>
      <c r="H42" s="95"/>
      <c r="I42" s="96"/>
      <c r="J42" s="94" t="str">
        <f>A48</f>
        <v>西白石</v>
      </c>
      <c r="K42" s="95"/>
      <c r="L42" s="96"/>
      <c r="M42" s="94" t="str">
        <f>A50</f>
        <v>発寒</v>
      </c>
      <c r="N42" s="95"/>
      <c r="O42" s="95"/>
      <c r="P42" s="100" t="s">
        <v>2</v>
      </c>
      <c r="Q42" s="80" t="s">
        <v>3</v>
      </c>
      <c r="R42" s="80" t="s">
        <v>4</v>
      </c>
      <c r="S42" s="80" t="s">
        <v>5</v>
      </c>
      <c r="T42" s="80" t="s">
        <v>6</v>
      </c>
      <c r="U42" s="80" t="s">
        <v>7</v>
      </c>
      <c r="V42" s="80" t="s">
        <v>8</v>
      </c>
      <c r="W42" s="82" t="s">
        <v>9</v>
      </c>
      <c r="X42" s="1"/>
    </row>
    <row r="43" spans="1:28" ht="14.25" thickBot="1">
      <c r="A43" s="51"/>
      <c r="B43" s="52"/>
      <c r="C43" s="53"/>
      <c r="D43" s="97"/>
      <c r="E43" s="98"/>
      <c r="F43" s="99"/>
      <c r="G43" s="97"/>
      <c r="H43" s="98"/>
      <c r="I43" s="99"/>
      <c r="J43" s="97"/>
      <c r="K43" s="98"/>
      <c r="L43" s="99"/>
      <c r="M43" s="97"/>
      <c r="N43" s="98"/>
      <c r="O43" s="98"/>
      <c r="P43" s="101"/>
      <c r="Q43" s="81"/>
      <c r="R43" s="81"/>
      <c r="S43" s="81"/>
      <c r="T43" s="81"/>
      <c r="U43" s="81"/>
      <c r="V43" s="81"/>
      <c r="W43" s="83"/>
      <c r="X43" s="1"/>
    </row>
    <row r="44" spans="1:28">
      <c r="A44" s="48" t="s">
        <v>23</v>
      </c>
      <c r="B44" s="49"/>
      <c r="C44" s="50"/>
      <c r="D44" s="84"/>
      <c r="E44" s="85"/>
      <c r="F44" s="86"/>
      <c r="G44" s="2"/>
      <c r="H44" s="3" t="str">
        <f>IF(G45="","",IF(G45=I45,"△",IF(G45&gt;=I45,"○","●")))</f>
        <v>○</v>
      </c>
      <c r="I44" s="4"/>
      <c r="J44" s="2"/>
      <c r="K44" s="3" t="str">
        <f>IF(J45="","",IF(J45=L45,"△",IF(J45&gt;=L45,"○","●")))</f>
        <v>○</v>
      </c>
      <c r="L44" s="5"/>
      <c r="M44" s="6"/>
      <c r="N44" s="3" t="str">
        <f>IF(M45="","",IF(M45=O45,"△",IF(M45&gt;=O45,"○","●")))</f>
        <v>●</v>
      </c>
      <c r="O44" s="26"/>
      <c r="P44" s="90">
        <f>IF(AND($H44="",$K44="",$N44=""),"",COUNTIF($D44:$N44,"○"))</f>
        <v>2</v>
      </c>
      <c r="Q44" s="91">
        <f>IF(AND($H44="",$K44="",$N44=""),"",COUNTIF($D44:$N44,"△"))</f>
        <v>0</v>
      </c>
      <c r="R44" s="91">
        <f>IF(AND($H44="",$K44="",$N44=""),"",COUNTIF($D44:$N44,"●"))</f>
        <v>1</v>
      </c>
      <c r="S44" s="91">
        <f>IF(P44="","",(P44*3)+(Q44*1))</f>
        <v>6</v>
      </c>
      <c r="T44" s="91">
        <f>IF(P44="","",SUM(G45,J45,M45))</f>
        <v>13</v>
      </c>
      <c r="U44" s="91">
        <f>IF(P44="","",SUM(I45,L45,O45))</f>
        <v>3</v>
      </c>
      <c r="V44" s="91">
        <f>IF(P44="","",T44-U44)</f>
        <v>10</v>
      </c>
      <c r="W44" s="106">
        <f>IF(X44="","",RANK(X44,$X44:$X51,0))</f>
        <v>1</v>
      </c>
      <c r="X44" s="104">
        <f>IF(V44="","",$S44*100+$V44*10+T44)</f>
        <v>713</v>
      </c>
    </row>
    <row r="45" spans="1:28" ht="14.25" thickBot="1">
      <c r="A45" s="73"/>
      <c r="B45" s="74"/>
      <c r="C45" s="75"/>
      <c r="D45" s="87"/>
      <c r="E45" s="88"/>
      <c r="F45" s="89"/>
      <c r="G45" s="7">
        <f>IF(F47="","",F47)</f>
        <v>5</v>
      </c>
      <c r="H45" s="8" t="s">
        <v>10</v>
      </c>
      <c r="I45" s="9">
        <f>IF(D47="","",D47)</f>
        <v>0</v>
      </c>
      <c r="J45" s="7">
        <f>IF(F49="","",F49)</f>
        <v>6</v>
      </c>
      <c r="K45" s="8" t="s">
        <v>10</v>
      </c>
      <c r="L45" s="9">
        <f>IF(D49="","",D49)</f>
        <v>0</v>
      </c>
      <c r="M45" s="7">
        <f>IF(F51="","",F51)</f>
        <v>2</v>
      </c>
      <c r="N45" s="8" t="s">
        <v>10</v>
      </c>
      <c r="O45" s="8">
        <f>IF(D51="","",D51)</f>
        <v>3</v>
      </c>
      <c r="P45" s="68"/>
      <c r="Q45" s="70"/>
      <c r="R45" s="70"/>
      <c r="S45" s="70"/>
      <c r="T45" s="70"/>
      <c r="U45" s="70"/>
      <c r="V45" s="70"/>
      <c r="W45" s="103"/>
      <c r="X45" s="104"/>
    </row>
    <row r="46" spans="1:28">
      <c r="A46" s="48" t="s">
        <v>24</v>
      </c>
      <c r="B46" s="49"/>
      <c r="C46" s="50"/>
      <c r="D46" s="10"/>
      <c r="E46" s="11" t="str">
        <f>IF(D47="","",IF(D47=F47,"△",IF(D47&gt;=F47,"○","●")))</f>
        <v>●</v>
      </c>
      <c r="F46" s="12"/>
      <c r="G46" s="54"/>
      <c r="H46" s="55"/>
      <c r="I46" s="76"/>
      <c r="J46" s="6"/>
      <c r="K46" s="11" t="str">
        <f>IF(J47="","",IF(J47=L47,"△",IF(J47&gt;=L47,"○","●")))</f>
        <v>●</v>
      </c>
      <c r="L46" s="13"/>
      <c r="M46" s="6"/>
      <c r="N46" s="11" t="str">
        <f>IF(M47="","",IF(M47=O47,"△",IF(M47&gt;=O47,"○","●")))</f>
        <v>○</v>
      </c>
      <c r="O46" s="27"/>
      <c r="P46" s="67">
        <f>IF(AND($E46="",$K46="",$N46=""),"",COUNTIF($D46:$N46,"○"))</f>
        <v>1</v>
      </c>
      <c r="Q46" s="69">
        <f>IF(AND($E46="",$K46="",$N46=""),"",COUNTIF($D46:$N46,"△"))</f>
        <v>0</v>
      </c>
      <c r="R46" s="69">
        <f>IF(AND($E46="",$K46="",$N46=""),"",COUNTIF($D46:$N46,"●"))</f>
        <v>2</v>
      </c>
      <c r="S46" s="71">
        <f>IF(P46="","",(P46*3)+(Q46*1))</f>
        <v>3</v>
      </c>
      <c r="T46" s="71">
        <f>IF(P46="","",SUM(D47,J47,M47))</f>
        <v>10</v>
      </c>
      <c r="U46" s="71">
        <f>IF(P46="","",SUM(F47,L47,O47))</f>
        <v>7</v>
      </c>
      <c r="V46" s="71">
        <f>IF(P46="","",T46-U46)</f>
        <v>3</v>
      </c>
      <c r="W46" s="102">
        <f>IF(X46="","",RANK(X46,$X44:$X51,0))</f>
        <v>3</v>
      </c>
      <c r="X46" s="104">
        <f>IF(V46="","",$S46*100+$V46*10+T46)</f>
        <v>340</v>
      </c>
    </row>
    <row r="47" spans="1:28" ht="14.25" thickBot="1">
      <c r="A47" s="73"/>
      <c r="B47" s="74"/>
      <c r="C47" s="75"/>
      <c r="D47" s="14">
        <v>0</v>
      </c>
      <c r="E47" s="15" t="s">
        <v>10</v>
      </c>
      <c r="F47" s="16">
        <v>5</v>
      </c>
      <c r="G47" s="77"/>
      <c r="H47" s="78"/>
      <c r="I47" s="79"/>
      <c r="J47" s="17">
        <f>IF(I49="","",I49)</f>
        <v>1</v>
      </c>
      <c r="K47" s="18" t="s">
        <v>10</v>
      </c>
      <c r="L47" s="19">
        <f>IF(G49="","",G49)</f>
        <v>2</v>
      </c>
      <c r="M47" s="17">
        <f>IF(I51="","",I51)</f>
        <v>9</v>
      </c>
      <c r="N47" s="18" t="s">
        <v>10</v>
      </c>
      <c r="O47" s="18">
        <f>IF(G51="","",G51)</f>
        <v>0</v>
      </c>
      <c r="P47" s="68"/>
      <c r="Q47" s="70"/>
      <c r="R47" s="70"/>
      <c r="S47" s="72"/>
      <c r="T47" s="72"/>
      <c r="U47" s="72"/>
      <c r="V47" s="72"/>
      <c r="W47" s="103"/>
      <c r="X47" s="104"/>
    </row>
    <row r="48" spans="1:28">
      <c r="A48" s="48" t="s">
        <v>14</v>
      </c>
      <c r="B48" s="49"/>
      <c r="C48" s="50"/>
      <c r="D48" s="10"/>
      <c r="E48" s="11" t="str">
        <f>IF(D49="","",IF(D49=F49,"△",IF(D49&gt;=F49,"○","●")))</f>
        <v>●</v>
      </c>
      <c r="F48" s="12"/>
      <c r="G48" s="11"/>
      <c r="H48" s="11" t="str">
        <f>IF(G49="","",IF(G49=I49,"△",IF(G49&gt;=I49,"○","●")))</f>
        <v>○</v>
      </c>
      <c r="I48" s="12"/>
      <c r="J48" s="54"/>
      <c r="K48" s="55"/>
      <c r="L48" s="76"/>
      <c r="M48" s="6"/>
      <c r="N48" s="11" t="str">
        <f>IF(M49="","",IF(M49=O49,"△",IF(M49&gt;=O49,"○","●")))</f>
        <v>●</v>
      </c>
      <c r="O48" s="27"/>
      <c r="P48" s="67">
        <f>IF(AND($E48="",$H48="",$N48=""),"",COUNTIF($D48:$N48,"○"))</f>
        <v>1</v>
      </c>
      <c r="Q48" s="69">
        <f>IF(AND($E48="",$H48="",$N48=""),"",COUNTIF($D48:$N48,"△"))</f>
        <v>0</v>
      </c>
      <c r="R48" s="69">
        <f>IF(AND($E48="",$H48="",$N48=""),"",COUNTIF($D48:$N48,"●"))</f>
        <v>2</v>
      </c>
      <c r="S48" s="71">
        <f>IF(P48="","",(P48*3)+(Q48*1))</f>
        <v>3</v>
      </c>
      <c r="T48" s="71">
        <f>IF(P48="","",SUM(G49,D49,M49))</f>
        <v>3</v>
      </c>
      <c r="U48" s="71">
        <f>IF(P48="","",SUM(F49,I49,O49))</f>
        <v>13</v>
      </c>
      <c r="V48" s="71">
        <f>IF(P48="","",T48-U48)</f>
        <v>-10</v>
      </c>
      <c r="W48" s="102">
        <f>IF(X48="","",RANK(X48,$X44:$X51,0))</f>
        <v>4</v>
      </c>
      <c r="X48" s="104">
        <f>IF(V48="","",$S48*100+$V48*10+T48)</f>
        <v>203</v>
      </c>
    </row>
    <row r="49" spans="1:26" ht="14.25" thickBot="1">
      <c r="A49" s="73"/>
      <c r="B49" s="74"/>
      <c r="C49" s="75"/>
      <c r="D49" s="14">
        <v>0</v>
      </c>
      <c r="E49" s="15" t="s">
        <v>10</v>
      </c>
      <c r="F49" s="16">
        <v>6</v>
      </c>
      <c r="G49" s="14">
        <v>2</v>
      </c>
      <c r="H49" s="15" t="s">
        <v>10</v>
      </c>
      <c r="I49" s="16">
        <v>1</v>
      </c>
      <c r="J49" s="77"/>
      <c r="K49" s="78"/>
      <c r="L49" s="79"/>
      <c r="M49" s="17">
        <f>IF(L51="","",L51)</f>
        <v>1</v>
      </c>
      <c r="N49" s="18" t="s">
        <v>10</v>
      </c>
      <c r="O49" s="18">
        <f>IF(J51="","",J51)</f>
        <v>6</v>
      </c>
      <c r="P49" s="68"/>
      <c r="Q49" s="70"/>
      <c r="R49" s="70"/>
      <c r="S49" s="72"/>
      <c r="T49" s="72"/>
      <c r="U49" s="72"/>
      <c r="V49" s="72"/>
      <c r="W49" s="103"/>
      <c r="X49" s="104"/>
    </row>
    <row r="50" spans="1:26">
      <c r="A50" s="48" t="s">
        <v>25</v>
      </c>
      <c r="B50" s="49"/>
      <c r="C50" s="50"/>
      <c r="D50" s="25"/>
      <c r="E50" s="20" t="str">
        <f>IF(D51="","",IF(D51=F51,"△",IF(D51&gt;=F51,"○","●")))</f>
        <v>○</v>
      </c>
      <c r="F50" s="21"/>
      <c r="G50" s="20"/>
      <c r="H50" s="20" t="str">
        <f>IF(G51="","",IF(G51=I51,"△",IF(G51&gt;=I51,"○","●")))</f>
        <v>●</v>
      </c>
      <c r="I50" s="21"/>
      <c r="J50" s="20"/>
      <c r="K50" s="20" t="str">
        <f>IF(J51="","",IF(J51=L51,"△",IF(J51&gt;=L51,"○","●")))</f>
        <v>○</v>
      </c>
      <c r="L50" s="21"/>
      <c r="M50" s="54"/>
      <c r="N50" s="55"/>
      <c r="O50" s="55"/>
      <c r="P50" s="67">
        <f>IF(AND($E50="",$H50="",$N50=""),"",COUNTIF($D50:$N50,"○"))</f>
        <v>2</v>
      </c>
      <c r="Q50" s="69">
        <f>IF(AND($E50="",$H50="",$N50=""),"",COUNTIF($D50:$N50,"△"))</f>
        <v>0</v>
      </c>
      <c r="R50" s="69">
        <f>IF(AND($E50="",$H50="",$N50=""),"",COUNTIF($D50:$N50,"●"))</f>
        <v>1</v>
      </c>
      <c r="S50" s="71">
        <f>IF(P50="","",(P50*3)+(Q50*1))</f>
        <v>6</v>
      </c>
      <c r="T50" s="71">
        <f>IF(P50="","",SUM(G51,D51,J51))</f>
        <v>9</v>
      </c>
      <c r="U50" s="71">
        <f>IF(P50="","",SUM(F51,I51,L51))</f>
        <v>12</v>
      </c>
      <c r="V50" s="71">
        <f>IF(P50="","",T50-U50)</f>
        <v>-3</v>
      </c>
      <c r="W50" s="102">
        <v>2</v>
      </c>
      <c r="X50" s="104">
        <f>IF(V50="","",$S50*100+$V50*10+T50)</f>
        <v>579</v>
      </c>
    </row>
    <row r="51" spans="1:26" ht="14.25" thickBot="1">
      <c r="A51" s="51"/>
      <c r="B51" s="52"/>
      <c r="C51" s="53"/>
      <c r="D51" s="22">
        <v>3</v>
      </c>
      <c r="E51" s="23" t="s">
        <v>10</v>
      </c>
      <c r="F51" s="24">
        <v>2</v>
      </c>
      <c r="G51" s="22">
        <v>0</v>
      </c>
      <c r="H51" s="23" t="s">
        <v>10</v>
      </c>
      <c r="I51" s="24">
        <v>9</v>
      </c>
      <c r="J51" s="22">
        <v>6</v>
      </c>
      <c r="K51" s="23" t="s">
        <v>10</v>
      </c>
      <c r="L51" s="24">
        <v>1</v>
      </c>
      <c r="M51" s="56"/>
      <c r="N51" s="57"/>
      <c r="O51" s="57"/>
      <c r="P51" s="59"/>
      <c r="Q51" s="61"/>
      <c r="R51" s="61"/>
      <c r="S51" s="63"/>
      <c r="T51" s="63"/>
      <c r="U51" s="63"/>
      <c r="V51" s="63"/>
      <c r="W51" s="105"/>
      <c r="X51" s="104"/>
    </row>
    <row r="54" spans="1:26">
      <c r="A54" s="93" t="s">
        <v>22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</row>
    <row r="55" spans="1:26" ht="14.25" thickBot="1"/>
    <row r="56" spans="1:26">
      <c r="A56" s="48"/>
      <c r="B56" s="49"/>
      <c r="C56" s="50"/>
      <c r="D56" s="94" t="str">
        <f>A58</f>
        <v>西白石</v>
      </c>
      <c r="E56" s="95"/>
      <c r="F56" s="96"/>
      <c r="G56" s="94" t="str">
        <f>A60</f>
        <v>前田北</v>
      </c>
      <c r="H56" s="95"/>
      <c r="I56" s="96"/>
      <c r="J56" s="94" t="str">
        <f>A62</f>
        <v>清田緑</v>
      </c>
      <c r="K56" s="95"/>
      <c r="L56" s="96"/>
      <c r="M56" s="94" t="str">
        <f>A64</f>
        <v>上白石</v>
      </c>
      <c r="N56" s="95"/>
      <c r="O56" s="95"/>
      <c r="P56" s="94" t="str">
        <f>A66</f>
        <v>月寒</v>
      </c>
      <c r="Q56" s="95"/>
      <c r="R56" s="95"/>
      <c r="S56" s="100" t="s">
        <v>2</v>
      </c>
      <c r="T56" s="80" t="s">
        <v>3</v>
      </c>
      <c r="U56" s="80" t="s">
        <v>4</v>
      </c>
      <c r="V56" s="80" t="s">
        <v>5</v>
      </c>
      <c r="W56" s="80" t="s">
        <v>6</v>
      </c>
      <c r="X56" s="80" t="s">
        <v>7</v>
      </c>
      <c r="Y56" s="80" t="s">
        <v>8</v>
      </c>
      <c r="Z56" s="82" t="s">
        <v>9</v>
      </c>
    </row>
    <row r="57" spans="1:26" ht="14.25" thickBot="1">
      <c r="A57" s="51"/>
      <c r="B57" s="52"/>
      <c r="C57" s="53"/>
      <c r="D57" s="97"/>
      <c r="E57" s="98"/>
      <c r="F57" s="99"/>
      <c r="G57" s="97"/>
      <c r="H57" s="98"/>
      <c r="I57" s="99"/>
      <c r="J57" s="97"/>
      <c r="K57" s="98"/>
      <c r="L57" s="99"/>
      <c r="M57" s="97"/>
      <c r="N57" s="98"/>
      <c r="O57" s="98"/>
      <c r="P57" s="97"/>
      <c r="Q57" s="98"/>
      <c r="R57" s="98"/>
      <c r="S57" s="101"/>
      <c r="T57" s="81"/>
      <c r="U57" s="81"/>
      <c r="V57" s="81"/>
      <c r="W57" s="81"/>
      <c r="X57" s="81"/>
      <c r="Y57" s="81"/>
      <c r="Z57" s="83"/>
    </row>
    <row r="58" spans="1:26">
      <c r="A58" s="48" t="s">
        <v>17</v>
      </c>
      <c r="B58" s="49"/>
      <c r="C58" s="50"/>
      <c r="D58" s="84"/>
      <c r="E58" s="85"/>
      <c r="F58" s="86"/>
      <c r="G58" s="2"/>
      <c r="H58" s="3" t="str">
        <f>IF(G59="","",IF(G59=I59,"△",IF(G59&gt;=I59,"○","●")))</f>
        <v>○</v>
      </c>
      <c r="I58" s="4"/>
      <c r="J58" s="2"/>
      <c r="K58" s="3" t="str">
        <f>IF(J59="","",IF(J59=L59,"△",IF(J59&gt;=L59,"○","●")))</f>
        <v>○</v>
      </c>
      <c r="L58" s="5"/>
      <c r="M58" s="6"/>
      <c r="N58" s="3" t="str">
        <f>IF(M59="","",IF(M59=O59,"△",IF(M59&gt;=O59,"○","●")))</f>
        <v>○</v>
      </c>
      <c r="O58" s="26"/>
      <c r="P58" s="35"/>
      <c r="Q58" s="36" t="str">
        <f>IF(P59="","",IF(P59=R59,"△",IF(P59&gt;=R59,"○","●")))</f>
        <v>●</v>
      </c>
      <c r="R58" s="37"/>
      <c r="S58" s="90">
        <f>IF(AND($H58="",$K58="",$N58="",$Q58=""),"",COUNTIF($D58:$Q58,"○"))</f>
        <v>3</v>
      </c>
      <c r="T58" s="91">
        <f>IF(AND($H58="",$K58="",$N58="",$Q58=""),"",COUNTIF($D58:$Q58,"△"))</f>
        <v>0</v>
      </c>
      <c r="U58" s="91">
        <f>IF(AND($H58="",$K58="",$N58="",$Q58=""),"",COUNTIF($D58:$Q58,"●"))</f>
        <v>1</v>
      </c>
      <c r="V58" s="91">
        <f>IF(S58="","",(S58*3)+(T58*1))</f>
        <v>9</v>
      </c>
      <c r="W58" s="91">
        <f>IF(S58="","",SUM(G59,J59,M59,P59))</f>
        <v>9</v>
      </c>
      <c r="X58" s="91">
        <f>IF(S58="","",SUM(I59,L59,O59,R59))</f>
        <v>2</v>
      </c>
      <c r="Y58" s="91">
        <f>IF(S58="","",W58-X58)</f>
        <v>7</v>
      </c>
      <c r="Z58" s="92">
        <v>2</v>
      </c>
    </row>
    <row r="59" spans="1:26" ht="14.25" thickBot="1">
      <c r="A59" s="73"/>
      <c r="B59" s="74"/>
      <c r="C59" s="75"/>
      <c r="D59" s="87"/>
      <c r="E59" s="88"/>
      <c r="F59" s="89"/>
      <c r="G59" s="7">
        <f>IF(F61="","",F61)</f>
        <v>2</v>
      </c>
      <c r="H59" s="8" t="s">
        <v>10</v>
      </c>
      <c r="I59" s="9">
        <f>IF(D61="","",D61)</f>
        <v>0</v>
      </c>
      <c r="J59" s="7">
        <f>IF(F63="","",F63)</f>
        <v>5</v>
      </c>
      <c r="K59" s="8" t="s">
        <v>10</v>
      </c>
      <c r="L59" s="9">
        <f>IF(D63="","",D63)</f>
        <v>0</v>
      </c>
      <c r="M59" s="7">
        <f>IF(F65="","",F65)</f>
        <v>2</v>
      </c>
      <c r="N59" s="8" t="s">
        <v>10</v>
      </c>
      <c r="O59" s="8">
        <f>IF(D65="","",D65)</f>
        <v>0</v>
      </c>
      <c r="P59" s="7">
        <f>IF(F67="","",F67)</f>
        <v>0</v>
      </c>
      <c r="Q59" s="8" t="s">
        <v>10</v>
      </c>
      <c r="R59" s="38">
        <f>IF(D67="","",D67)</f>
        <v>2</v>
      </c>
      <c r="S59" s="68"/>
      <c r="T59" s="70"/>
      <c r="U59" s="70"/>
      <c r="V59" s="70"/>
      <c r="W59" s="70"/>
      <c r="X59" s="70"/>
      <c r="Y59" s="70"/>
      <c r="Z59" s="47"/>
    </row>
    <row r="60" spans="1:26">
      <c r="A60" s="48" t="s">
        <v>24</v>
      </c>
      <c r="B60" s="49"/>
      <c r="C60" s="50"/>
      <c r="D60" s="10"/>
      <c r="E60" s="11" t="str">
        <f>IF(D61="","",IF(D61=F61,"△",IF(D61&gt;=F61,"○","●")))</f>
        <v>●</v>
      </c>
      <c r="F60" s="12"/>
      <c r="G60" s="54"/>
      <c r="H60" s="55"/>
      <c r="I60" s="76"/>
      <c r="J60" s="6"/>
      <c r="K60" s="11" t="str">
        <f>IF(J61="","",IF(J61=L61,"△",IF(J61&gt;=L61,"○","●")))</f>
        <v>●</v>
      </c>
      <c r="L60" s="13"/>
      <c r="M60" s="6"/>
      <c r="N60" s="11" t="str">
        <f>IF(M61="","",IF(M61=O61,"△",IF(M61&gt;=O61,"○","●")))</f>
        <v>●</v>
      </c>
      <c r="O60" s="27"/>
      <c r="P60" s="2"/>
      <c r="Q60" s="11" t="str">
        <f>IF(P61="","",IF(P61=R61,"△",IF(P61&gt;=R61,"○","●")))</f>
        <v>●</v>
      </c>
      <c r="R60" s="39"/>
      <c r="S60" s="67">
        <f>IF(AND($E60="",$K60="",$N60="",$Q60=""),"",COUNTIF($D60:$Q60,"○"))</f>
        <v>0</v>
      </c>
      <c r="T60" s="69">
        <f>IF(AND($E60="",$K60="",$N60="",$Q60=""),"",COUNTIF($D60:$Q60,"△"))</f>
        <v>0</v>
      </c>
      <c r="U60" s="69">
        <f>IF(AND($E60="",$K60="",$N60="",$Q60=""),"",COUNTIF($D60:$Q60,"●"))</f>
        <v>4</v>
      </c>
      <c r="V60" s="71">
        <f>IF(S60="","",(S60*3)+(T60*1))</f>
        <v>0</v>
      </c>
      <c r="W60" s="71">
        <f>IF(S60="","",SUM(D61,J61,M61,P61))</f>
        <v>2</v>
      </c>
      <c r="X60" s="71">
        <f>IF(S60="","",SUM(F61,L61,O61,R61))</f>
        <v>11</v>
      </c>
      <c r="Y60" s="71">
        <f>IF(S60="","",W60-X60)</f>
        <v>-9</v>
      </c>
      <c r="Z60" s="47">
        <v>5</v>
      </c>
    </row>
    <row r="61" spans="1:26" ht="14.25" thickBot="1">
      <c r="A61" s="73"/>
      <c r="B61" s="74"/>
      <c r="C61" s="75"/>
      <c r="D61" s="14">
        <v>0</v>
      </c>
      <c r="E61" s="15" t="s">
        <v>10</v>
      </c>
      <c r="F61" s="16">
        <v>2</v>
      </c>
      <c r="G61" s="77"/>
      <c r="H61" s="78"/>
      <c r="I61" s="79"/>
      <c r="J61" s="17">
        <f>IF(I63="","",I63)</f>
        <v>0</v>
      </c>
      <c r="K61" s="18" t="s">
        <v>10</v>
      </c>
      <c r="L61" s="19">
        <f>IF(G63="","",G63)</f>
        <v>1</v>
      </c>
      <c r="M61" s="17">
        <f>IF(I65="","",I65)</f>
        <v>1</v>
      </c>
      <c r="N61" s="18" t="s">
        <v>10</v>
      </c>
      <c r="O61" s="18">
        <f>IF(G65="","",G65)</f>
        <v>4</v>
      </c>
      <c r="P61" s="17">
        <f>IF(I67="","",I67)</f>
        <v>1</v>
      </c>
      <c r="Q61" s="18" t="s">
        <v>10</v>
      </c>
      <c r="R61" s="40">
        <f>IF(G67="","",G67)</f>
        <v>4</v>
      </c>
      <c r="S61" s="68"/>
      <c r="T61" s="70"/>
      <c r="U61" s="70"/>
      <c r="V61" s="72"/>
      <c r="W61" s="72"/>
      <c r="X61" s="72"/>
      <c r="Y61" s="72"/>
      <c r="Z61" s="47"/>
    </row>
    <row r="62" spans="1:26">
      <c r="A62" s="48" t="s">
        <v>26</v>
      </c>
      <c r="B62" s="49"/>
      <c r="C62" s="50"/>
      <c r="D62" s="10"/>
      <c r="E62" s="11" t="str">
        <f>IF(D63="","",IF(D63=F63,"△",IF(D63&gt;=F63,"○","●")))</f>
        <v>●</v>
      </c>
      <c r="F62" s="12"/>
      <c r="G62" s="11"/>
      <c r="H62" s="11" t="str">
        <f>IF(G63="","",IF(G63=I63,"△",IF(G63&gt;=I63,"○","●")))</f>
        <v>○</v>
      </c>
      <c r="I62" s="12"/>
      <c r="J62" s="54"/>
      <c r="K62" s="55"/>
      <c r="L62" s="76"/>
      <c r="M62" s="6"/>
      <c r="N62" s="11" t="str">
        <f>IF(M63="","",IF(M63=O63,"△",IF(M63&gt;=O63,"○","●")))</f>
        <v>●</v>
      </c>
      <c r="O62" s="27"/>
      <c r="P62" s="2"/>
      <c r="Q62" s="11" t="str">
        <f>IF(P63="","",IF(P63=R63,"△",IF(P63&gt;=R63,"○","●")))</f>
        <v>●</v>
      </c>
      <c r="R62" s="39"/>
      <c r="S62" s="67">
        <f>IF(AND($E62="",$H62="",$N62="",$Q62=""),"",COUNTIF($D62:$Q62,"○"))</f>
        <v>1</v>
      </c>
      <c r="T62" s="69">
        <f>IF(AND($E62="",$H62="",$N62="",$Q62=""),"",COUNTIF($D62:$Q62,"△"))</f>
        <v>0</v>
      </c>
      <c r="U62" s="69">
        <f>IF(AND($E62="",$H62="",$N62="",$Q62=""),"",COUNTIF($D62:$Q62,"●"))</f>
        <v>3</v>
      </c>
      <c r="V62" s="71">
        <f>IF(S62="","",(S62*3)+(T62*1))</f>
        <v>3</v>
      </c>
      <c r="W62" s="71">
        <f>IF(S62="","",SUM(D63,G63,M63,P63))</f>
        <v>1</v>
      </c>
      <c r="X62" s="71">
        <f>IF(S62="","",SUM(F63,I63,O63,R63))</f>
        <v>9</v>
      </c>
      <c r="Y62" s="71">
        <f>IF(S62="","",W62-X62)</f>
        <v>-8</v>
      </c>
      <c r="Z62" s="47">
        <v>4</v>
      </c>
    </row>
    <row r="63" spans="1:26" ht="14.25" thickBot="1">
      <c r="A63" s="73"/>
      <c r="B63" s="74"/>
      <c r="C63" s="75"/>
      <c r="D63" s="14">
        <v>0</v>
      </c>
      <c r="E63" s="15" t="s">
        <v>10</v>
      </c>
      <c r="F63" s="16">
        <v>5</v>
      </c>
      <c r="G63" s="14">
        <v>1</v>
      </c>
      <c r="H63" s="15" t="s">
        <v>10</v>
      </c>
      <c r="I63" s="16">
        <v>0</v>
      </c>
      <c r="J63" s="77"/>
      <c r="K63" s="78"/>
      <c r="L63" s="79"/>
      <c r="M63" s="17">
        <f>IF(L65="","",L65)</f>
        <v>0</v>
      </c>
      <c r="N63" s="18" t="s">
        <v>10</v>
      </c>
      <c r="O63" s="18">
        <f>IF(J65="","",J65)</f>
        <v>1</v>
      </c>
      <c r="P63" s="17">
        <f>IF(L67="","",L67)</f>
        <v>0</v>
      </c>
      <c r="Q63" s="18" t="s">
        <v>10</v>
      </c>
      <c r="R63" s="40">
        <f>IF(J67="","",J67)</f>
        <v>3</v>
      </c>
      <c r="S63" s="68"/>
      <c r="T63" s="70"/>
      <c r="U63" s="70"/>
      <c r="V63" s="72"/>
      <c r="W63" s="72"/>
      <c r="X63" s="72"/>
      <c r="Y63" s="72"/>
      <c r="Z63" s="47"/>
    </row>
    <row r="64" spans="1:26">
      <c r="A64" s="48" t="s">
        <v>27</v>
      </c>
      <c r="B64" s="49"/>
      <c r="C64" s="50"/>
      <c r="D64" s="25"/>
      <c r="E64" s="20" t="str">
        <f>IF(D65="","",IF(D65=F65,"△",IF(D65&gt;=F65,"○","●")))</f>
        <v>●</v>
      </c>
      <c r="F64" s="21"/>
      <c r="G64" s="20"/>
      <c r="H64" s="20" t="str">
        <f>IF(G65="","",IF(G65=I65,"△",IF(G65&gt;=I65,"○","●")))</f>
        <v>○</v>
      </c>
      <c r="I64" s="21"/>
      <c r="J64" s="20"/>
      <c r="K64" s="20" t="str">
        <f>IF(J65="","",IF(J65=L65,"△",IF(J65&gt;=L65,"○","●")))</f>
        <v>○</v>
      </c>
      <c r="L64" s="21"/>
      <c r="M64" s="54"/>
      <c r="N64" s="55"/>
      <c r="O64" s="55"/>
      <c r="P64" s="2"/>
      <c r="Q64" s="11" t="str">
        <f>IF(P65="","",IF(P65=R65,"△",IF(P65&gt;=R65,"○","●")))</f>
        <v>●</v>
      </c>
      <c r="R64" s="39"/>
      <c r="S64" s="67">
        <f>IF(AND($E64="",$H64="",$N64="",$Q64=""),"",COUNTIF($D64:$Q64,"○"))</f>
        <v>2</v>
      </c>
      <c r="T64" s="69">
        <f>IF(AND($E64="",$H64="",$N64="",$Q64=""),"",COUNTIF($D64:$Q64,"△"))</f>
        <v>0</v>
      </c>
      <c r="U64" s="69">
        <f>IF(AND($E64="",$H64="",$N64="",$Q64=""),"",COUNTIF($D64:$Q64,"●"))</f>
        <v>2</v>
      </c>
      <c r="V64" s="71">
        <f>IF(S64="","",(S64*3)+(T64*1))</f>
        <v>6</v>
      </c>
      <c r="W64" s="71">
        <f>IF(S64="","",SUM(D65,J65,G65,P65))</f>
        <v>6</v>
      </c>
      <c r="X64" s="71">
        <f>IF(S64="","",SUM(F65,I65,L65,R65))</f>
        <v>5</v>
      </c>
      <c r="Y64" s="71">
        <f>IF(S64="","",W64-X64)</f>
        <v>1</v>
      </c>
      <c r="Z64" s="47">
        <v>3</v>
      </c>
    </row>
    <row r="65" spans="1:26" ht="14.25" thickBot="1">
      <c r="A65" s="51"/>
      <c r="B65" s="52"/>
      <c r="C65" s="53"/>
      <c r="D65" s="30">
        <v>0</v>
      </c>
      <c r="E65" s="31" t="s">
        <v>10</v>
      </c>
      <c r="F65" s="32">
        <v>2</v>
      </c>
      <c r="G65" s="30">
        <v>4</v>
      </c>
      <c r="H65" s="31" t="s">
        <v>10</v>
      </c>
      <c r="I65" s="32">
        <v>1</v>
      </c>
      <c r="J65" s="30">
        <v>1</v>
      </c>
      <c r="K65" s="31" t="s">
        <v>10</v>
      </c>
      <c r="L65" s="32">
        <v>0</v>
      </c>
      <c r="M65" s="65"/>
      <c r="N65" s="66"/>
      <c r="O65" s="66"/>
      <c r="P65" s="17">
        <f>IF(O67="","",O67)</f>
        <v>1</v>
      </c>
      <c r="Q65" s="18" t="s">
        <v>10</v>
      </c>
      <c r="R65" s="40">
        <f>IF(M67="","",M67)</f>
        <v>2</v>
      </c>
      <c r="S65" s="68"/>
      <c r="T65" s="70"/>
      <c r="U65" s="70"/>
      <c r="V65" s="72"/>
      <c r="W65" s="72"/>
      <c r="X65" s="72"/>
      <c r="Y65" s="72"/>
      <c r="Z65" s="47"/>
    </row>
    <row r="66" spans="1:26">
      <c r="A66" s="48" t="s">
        <v>28</v>
      </c>
      <c r="B66" s="49"/>
      <c r="C66" s="50"/>
      <c r="D66" s="34"/>
      <c r="E66" s="20" t="str">
        <f>IF(D67="","",IF(D67=F67,"△",IF(D67&gt;=F67,"○","●")))</f>
        <v>○</v>
      </c>
      <c r="F66" s="21"/>
      <c r="G66" s="25"/>
      <c r="H66" s="20" t="str">
        <f t="shared" ref="H66" si="6">IF(G67="","",IF(G67=I67,"△",IF(G67&gt;=I67,"○","●")))</f>
        <v>○</v>
      </c>
      <c r="I66" s="21"/>
      <c r="J66" s="25"/>
      <c r="K66" s="20" t="str">
        <f t="shared" ref="K66" si="7">IF(J67="","",IF(J67=L67,"△",IF(J67&gt;=L67,"○","●")))</f>
        <v>○</v>
      </c>
      <c r="L66" s="21">
        <v>0</v>
      </c>
      <c r="M66" s="25"/>
      <c r="N66" s="20" t="str">
        <f t="shared" ref="N66" si="8">IF(M67="","",IF(M67=O67,"△",IF(M67&gt;=O67,"○","●")))</f>
        <v>○</v>
      </c>
      <c r="O66" s="21"/>
      <c r="P66" s="54"/>
      <c r="Q66" s="55"/>
      <c r="R66" s="55"/>
      <c r="S66" s="58">
        <f>IF(AND($E66="",$H66="",$K66="",$N66=""),"",COUNTIF($D66:$N66,"○"))</f>
        <v>4</v>
      </c>
      <c r="T66" s="60">
        <f>IF(AND($E66="",$H66="",$K66="",$N66=""),"",COUNTIF($D66:$Q66,"△"))</f>
        <v>0</v>
      </c>
      <c r="U66" s="60">
        <f>IF(AND($E66="",$H66="",$K66="",$N66=""),"",COUNTIF($D66:$Q66,"●"))</f>
        <v>0</v>
      </c>
      <c r="V66" s="62">
        <f>IF(S66="","",(S66*3)+(T66*1))</f>
        <v>12</v>
      </c>
      <c r="W66" s="62">
        <f>IF(S66="","",SUM(D67,J67,G67,M67))</f>
        <v>11</v>
      </c>
      <c r="X66" s="62">
        <f>IF(S66="","",SUM(F67,I67,L67,O67))</f>
        <v>2</v>
      </c>
      <c r="Y66" s="62">
        <f>IF(S66="","",W66-X66)</f>
        <v>9</v>
      </c>
      <c r="Z66" s="47">
        <v>1</v>
      </c>
    </row>
    <row r="67" spans="1:26" ht="14.25" thickBot="1">
      <c r="A67" s="51"/>
      <c r="B67" s="52"/>
      <c r="C67" s="53"/>
      <c r="D67" s="33">
        <v>2</v>
      </c>
      <c r="E67" s="23" t="s">
        <v>10</v>
      </c>
      <c r="F67" s="24">
        <v>0</v>
      </c>
      <c r="G67" s="22">
        <v>4</v>
      </c>
      <c r="H67" s="23" t="s">
        <v>10</v>
      </c>
      <c r="I67" s="24">
        <v>1</v>
      </c>
      <c r="J67" s="22">
        <v>3</v>
      </c>
      <c r="K67" s="23" t="s">
        <v>10</v>
      </c>
      <c r="L67" s="24">
        <v>0</v>
      </c>
      <c r="M67" s="22">
        <v>2</v>
      </c>
      <c r="N67" s="23" t="s">
        <v>10</v>
      </c>
      <c r="O67" s="24">
        <v>1</v>
      </c>
      <c r="P67" s="56"/>
      <c r="Q67" s="57"/>
      <c r="R67" s="57"/>
      <c r="S67" s="59"/>
      <c r="T67" s="61"/>
      <c r="U67" s="61"/>
      <c r="V67" s="63"/>
      <c r="W67" s="63"/>
      <c r="X67" s="63"/>
      <c r="Y67" s="63"/>
      <c r="Z67" s="64"/>
    </row>
  </sheetData>
  <mergeCells count="255">
    <mergeCell ref="AA24:AA25"/>
    <mergeCell ref="AA26:AA27"/>
    <mergeCell ref="AA28:AA29"/>
    <mergeCell ref="AA30:AA31"/>
    <mergeCell ref="AA32:AA33"/>
    <mergeCell ref="V32:V33"/>
    <mergeCell ref="W32:W33"/>
    <mergeCell ref="X32:X33"/>
    <mergeCell ref="Y32:Y33"/>
    <mergeCell ref="Z32:Z33"/>
    <mergeCell ref="V30:V31"/>
    <mergeCell ref="W30:W31"/>
    <mergeCell ref="X30:X31"/>
    <mergeCell ref="Y30:Y31"/>
    <mergeCell ref="Z30:Z31"/>
    <mergeCell ref="V28:V29"/>
    <mergeCell ref="W28:W29"/>
    <mergeCell ref="X28:X29"/>
    <mergeCell ref="Y28:Y29"/>
    <mergeCell ref="Z28:Z29"/>
    <mergeCell ref="Z26:Z27"/>
    <mergeCell ref="V24:V25"/>
    <mergeCell ref="W24:W25"/>
    <mergeCell ref="X24:X25"/>
    <mergeCell ref="A30:C31"/>
    <mergeCell ref="M30:O31"/>
    <mergeCell ref="S30:S31"/>
    <mergeCell ref="T30:T31"/>
    <mergeCell ref="U30:U31"/>
    <mergeCell ref="P32:R33"/>
    <mergeCell ref="S32:S33"/>
    <mergeCell ref="T32:T33"/>
    <mergeCell ref="U32:U33"/>
    <mergeCell ref="A32:C33"/>
    <mergeCell ref="A28:C29"/>
    <mergeCell ref="J28:L29"/>
    <mergeCell ref="S28:S29"/>
    <mergeCell ref="T28:T29"/>
    <mergeCell ref="U28:U29"/>
    <mergeCell ref="V26:V27"/>
    <mergeCell ref="W26:W27"/>
    <mergeCell ref="X26:X27"/>
    <mergeCell ref="Y26:Y27"/>
    <mergeCell ref="A26:C27"/>
    <mergeCell ref="G26:I27"/>
    <mergeCell ref="S26:S27"/>
    <mergeCell ref="T26:T27"/>
    <mergeCell ref="U26:U27"/>
    <mergeCell ref="Y24:Y25"/>
    <mergeCell ref="Z24:Z25"/>
    <mergeCell ref="A24:C25"/>
    <mergeCell ref="D24:F25"/>
    <mergeCell ref="S24:S25"/>
    <mergeCell ref="T24:T25"/>
    <mergeCell ref="U24:U25"/>
    <mergeCell ref="A3:X3"/>
    <mergeCell ref="A20:X20"/>
    <mergeCell ref="A22:C23"/>
    <mergeCell ref="D22:F23"/>
    <mergeCell ref="G22:I23"/>
    <mergeCell ref="J22:L23"/>
    <mergeCell ref="M22:O23"/>
    <mergeCell ref="S22:S23"/>
    <mergeCell ref="T22:T23"/>
    <mergeCell ref="U22:U23"/>
    <mergeCell ref="V22:V23"/>
    <mergeCell ref="W22:W23"/>
    <mergeCell ref="X22:X23"/>
    <mergeCell ref="Y22:Y23"/>
    <mergeCell ref="Z22:Z23"/>
    <mergeCell ref="P22:R23"/>
    <mergeCell ref="A5:C6"/>
    <mergeCell ref="H5:X5"/>
    <mergeCell ref="A8:C9"/>
    <mergeCell ref="D8:F9"/>
    <mergeCell ref="G8:I9"/>
    <mergeCell ref="J8:L9"/>
    <mergeCell ref="M8:O9"/>
    <mergeCell ref="P8:P9"/>
    <mergeCell ref="Q8:Q9"/>
    <mergeCell ref="R8:R9"/>
    <mergeCell ref="S8:S9"/>
    <mergeCell ref="T8:T9"/>
    <mergeCell ref="U8:U9"/>
    <mergeCell ref="V8:V9"/>
    <mergeCell ref="W8:W9"/>
    <mergeCell ref="W10:W11"/>
    <mergeCell ref="A10:C11"/>
    <mergeCell ref="D10:F11"/>
    <mergeCell ref="P10:P11"/>
    <mergeCell ref="Q10:Q11"/>
    <mergeCell ref="R10:R11"/>
    <mergeCell ref="X10:X11"/>
    <mergeCell ref="A12:C13"/>
    <mergeCell ref="G12:I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S10:S11"/>
    <mergeCell ref="T10:T11"/>
    <mergeCell ref="U10:U11"/>
    <mergeCell ref="V10:V11"/>
    <mergeCell ref="W14:W15"/>
    <mergeCell ref="A14:C15"/>
    <mergeCell ref="J14:L15"/>
    <mergeCell ref="P14:P15"/>
    <mergeCell ref="Q14:Q15"/>
    <mergeCell ref="R14:R15"/>
    <mergeCell ref="X14:X15"/>
    <mergeCell ref="A16:C17"/>
    <mergeCell ref="M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S14:S15"/>
    <mergeCell ref="T14:T15"/>
    <mergeCell ref="U14:U15"/>
    <mergeCell ref="V14:V15"/>
    <mergeCell ref="A37:X37"/>
    <mergeCell ref="A39:C40"/>
    <mergeCell ref="H39:X39"/>
    <mergeCell ref="A42:C43"/>
    <mergeCell ref="D42:F43"/>
    <mergeCell ref="G42:I43"/>
    <mergeCell ref="J42:L43"/>
    <mergeCell ref="M42:O43"/>
    <mergeCell ref="P42:P43"/>
    <mergeCell ref="Q42:Q43"/>
    <mergeCell ref="R42:R43"/>
    <mergeCell ref="S42:S43"/>
    <mergeCell ref="T42:T43"/>
    <mergeCell ref="U42:U43"/>
    <mergeCell ref="V42:V43"/>
    <mergeCell ref="W42:W43"/>
    <mergeCell ref="W44:W45"/>
    <mergeCell ref="X44:X45"/>
    <mergeCell ref="A46:C47"/>
    <mergeCell ref="G46:I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A44:C45"/>
    <mergeCell ref="D44:F45"/>
    <mergeCell ref="P44:P45"/>
    <mergeCell ref="Q44:Q45"/>
    <mergeCell ref="R44:R45"/>
    <mergeCell ref="S44:S45"/>
    <mergeCell ref="T44:T45"/>
    <mergeCell ref="U44:U45"/>
    <mergeCell ref="V44:V45"/>
    <mergeCell ref="W48:W49"/>
    <mergeCell ref="X48:X49"/>
    <mergeCell ref="A50:C51"/>
    <mergeCell ref="M50:O51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A48:C49"/>
    <mergeCell ref="J48:L49"/>
    <mergeCell ref="P48:P49"/>
    <mergeCell ref="Q48:Q49"/>
    <mergeCell ref="R48:R49"/>
    <mergeCell ref="S48:S49"/>
    <mergeCell ref="T48:T49"/>
    <mergeCell ref="U48:U49"/>
    <mergeCell ref="V48:V49"/>
    <mergeCell ref="A54:X54"/>
    <mergeCell ref="A56:C57"/>
    <mergeCell ref="D56:F57"/>
    <mergeCell ref="G56:I57"/>
    <mergeCell ref="J56:L57"/>
    <mergeCell ref="M56:O57"/>
    <mergeCell ref="P56:R57"/>
    <mergeCell ref="S56:S57"/>
    <mergeCell ref="T56:T57"/>
    <mergeCell ref="U56:U57"/>
    <mergeCell ref="V56:V57"/>
    <mergeCell ref="W56:W57"/>
    <mergeCell ref="X56:X57"/>
    <mergeCell ref="Y56:Y57"/>
    <mergeCell ref="Z56:Z57"/>
    <mergeCell ref="A58:C59"/>
    <mergeCell ref="D58:F59"/>
    <mergeCell ref="S58:S59"/>
    <mergeCell ref="T58:T59"/>
    <mergeCell ref="U58:U59"/>
    <mergeCell ref="V58:V59"/>
    <mergeCell ref="W58:W59"/>
    <mergeCell ref="X58:X59"/>
    <mergeCell ref="Y58:Y59"/>
    <mergeCell ref="Z58:Z59"/>
    <mergeCell ref="Z60:Z61"/>
    <mergeCell ref="A62:C63"/>
    <mergeCell ref="J62:L63"/>
    <mergeCell ref="S62:S63"/>
    <mergeCell ref="T62:T63"/>
    <mergeCell ref="U62:U63"/>
    <mergeCell ref="V62:V63"/>
    <mergeCell ref="W62:W63"/>
    <mergeCell ref="X62:X63"/>
    <mergeCell ref="Y62:Y63"/>
    <mergeCell ref="Z62:Z63"/>
    <mergeCell ref="A60:C61"/>
    <mergeCell ref="G60:I61"/>
    <mergeCell ref="S60:S61"/>
    <mergeCell ref="T60:T61"/>
    <mergeCell ref="U60:U61"/>
    <mergeCell ref="V60:V61"/>
    <mergeCell ref="W60:W61"/>
    <mergeCell ref="X60:X61"/>
    <mergeCell ref="Y60:Y61"/>
    <mergeCell ref="Z64:Z65"/>
    <mergeCell ref="A66:C67"/>
    <mergeCell ref="P66:R67"/>
    <mergeCell ref="S66:S67"/>
    <mergeCell ref="T66:T67"/>
    <mergeCell ref="U66:U67"/>
    <mergeCell ref="V66:V67"/>
    <mergeCell ref="W66:W67"/>
    <mergeCell ref="X66:X67"/>
    <mergeCell ref="Y66:Y67"/>
    <mergeCell ref="Z66:Z67"/>
    <mergeCell ref="A64:C65"/>
    <mergeCell ref="M64:O65"/>
    <mergeCell ref="S64:S65"/>
    <mergeCell ref="T64:T65"/>
    <mergeCell ref="U64:U65"/>
    <mergeCell ref="V64:V65"/>
    <mergeCell ref="W64:W65"/>
    <mergeCell ref="X64:X65"/>
    <mergeCell ref="Y64:Y65"/>
  </mergeCells>
  <phoneticPr fontId="10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67"/>
  <sheetViews>
    <sheetView topLeftCell="A40" workbookViewId="0">
      <selection activeCell="V66" sqref="V66:V67"/>
    </sheetView>
  </sheetViews>
  <sheetFormatPr defaultRowHeight="13.5"/>
  <cols>
    <col min="1" max="15" width="3.125" style="28" customWidth="1"/>
    <col min="16" max="18" width="3.75" style="28" bestFit="1" customWidth="1"/>
    <col min="19" max="25" width="5.75" style="28" bestFit="1" customWidth="1"/>
    <col min="26" max="26" width="5.75" bestFit="1" customWidth="1"/>
  </cols>
  <sheetData>
    <row r="3" spans="1:24">
      <c r="A3" s="93" t="s">
        <v>29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5" spans="1:24" ht="13.5" customHeight="1">
      <c r="A5" s="107" t="s">
        <v>0</v>
      </c>
      <c r="B5" s="108"/>
      <c r="C5" s="108"/>
      <c r="G5" s="29"/>
      <c r="H5" s="109" t="s">
        <v>1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</row>
    <row r="6" spans="1:24">
      <c r="A6" s="108"/>
      <c r="B6" s="108"/>
      <c r="C6" s="108"/>
    </row>
    <row r="7" spans="1:24" ht="14.25" thickBot="1"/>
    <row r="8" spans="1:24">
      <c r="A8" s="48"/>
      <c r="B8" s="49"/>
      <c r="C8" s="50"/>
      <c r="D8" s="94" t="str">
        <f>A10</f>
        <v>元町北</v>
      </c>
      <c r="E8" s="95"/>
      <c r="F8" s="96"/>
      <c r="G8" s="94" t="str">
        <f>A12</f>
        <v>ＴＩＰＳ</v>
      </c>
      <c r="H8" s="95"/>
      <c r="I8" s="96"/>
      <c r="J8" s="94" t="str">
        <f>A14</f>
        <v>北郷瑞穂</v>
      </c>
      <c r="K8" s="95"/>
      <c r="L8" s="96"/>
      <c r="M8" s="94" t="str">
        <f>A16</f>
        <v>北広島</v>
      </c>
      <c r="N8" s="95"/>
      <c r="O8" s="95"/>
      <c r="P8" s="100" t="s">
        <v>2</v>
      </c>
      <c r="Q8" s="80" t="s">
        <v>3</v>
      </c>
      <c r="R8" s="80" t="s">
        <v>4</v>
      </c>
      <c r="S8" s="80" t="s">
        <v>5</v>
      </c>
      <c r="T8" s="80" t="s">
        <v>6</v>
      </c>
      <c r="U8" s="80" t="s">
        <v>7</v>
      </c>
      <c r="V8" s="80" t="s">
        <v>8</v>
      </c>
      <c r="W8" s="82" t="s">
        <v>9</v>
      </c>
      <c r="X8" s="1"/>
    </row>
    <row r="9" spans="1:24" ht="14.25" thickBot="1">
      <c r="A9" s="51"/>
      <c r="B9" s="52"/>
      <c r="C9" s="53"/>
      <c r="D9" s="97"/>
      <c r="E9" s="98"/>
      <c r="F9" s="99"/>
      <c r="G9" s="97"/>
      <c r="H9" s="98"/>
      <c r="I9" s="99"/>
      <c r="J9" s="97"/>
      <c r="K9" s="98"/>
      <c r="L9" s="99"/>
      <c r="M9" s="97"/>
      <c r="N9" s="98"/>
      <c r="O9" s="98"/>
      <c r="P9" s="101"/>
      <c r="Q9" s="81"/>
      <c r="R9" s="81"/>
      <c r="S9" s="81"/>
      <c r="T9" s="81"/>
      <c r="U9" s="81"/>
      <c r="V9" s="81"/>
      <c r="W9" s="83"/>
      <c r="X9" s="1"/>
    </row>
    <row r="10" spans="1:24" ht="13.5" customHeight="1">
      <c r="A10" s="48" t="s">
        <v>30</v>
      </c>
      <c r="B10" s="49"/>
      <c r="C10" s="50"/>
      <c r="D10" s="84"/>
      <c r="E10" s="85"/>
      <c r="F10" s="86"/>
      <c r="G10" s="2"/>
      <c r="H10" s="3" t="str">
        <f>IF(G11="","",IF(G11=I11,"△",IF(G11&gt;=I11,"○","●")))</f>
        <v>△</v>
      </c>
      <c r="I10" s="4"/>
      <c r="J10" s="2"/>
      <c r="K10" s="3" t="str">
        <f>IF(J11="","",IF(J11=L11,"△",IF(J11&gt;=L11,"○","●")))</f>
        <v>○</v>
      </c>
      <c r="L10" s="5"/>
      <c r="M10" s="6"/>
      <c r="N10" s="3" t="str">
        <f>IF(M11="","",IF(M11=O11,"△",IF(M11&gt;=O11,"○","●")))</f>
        <v>○</v>
      </c>
      <c r="O10" s="26"/>
      <c r="P10" s="90">
        <f>IF(AND($H10="",$K10="",$N10=""),"",COUNTIF($D10:$N10,"○"))</f>
        <v>2</v>
      </c>
      <c r="Q10" s="91">
        <f>IF(AND($H10="",$K10="",$N10=""),"",COUNTIF($D10:$N10,"△"))</f>
        <v>1</v>
      </c>
      <c r="R10" s="91">
        <f>IF(AND($H10="",$K10="",$N10=""),"",COUNTIF($D10:$N10,"●"))</f>
        <v>0</v>
      </c>
      <c r="S10" s="91">
        <f>IF(P10="","",(P10*3)+(Q10*1))</f>
        <v>7</v>
      </c>
      <c r="T10" s="91">
        <f>IF(P10="","",SUM(G11,J11,M11))</f>
        <v>11</v>
      </c>
      <c r="U10" s="91">
        <f>IF(P10="","",SUM(I11,L11,O11))</f>
        <v>3</v>
      </c>
      <c r="V10" s="91">
        <f>IF(P10="","",T10-U10)</f>
        <v>8</v>
      </c>
      <c r="W10" s="106">
        <f>IF(X10="","",RANK(X10,$X10:$X17,0))</f>
        <v>1</v>
      </c>
      <c r="X10" s="104">
        <f>IF(V10="","",$S10*100+$V10*10+T10)</f>
        <v>791</v>
      </c>
    </row>
    <row r="11" spans="1:24" ht="14.25" customHeight="1" thickBot="1">
      <c r="A11" s="73"/>
      <c r="B11" s="74"/>
      <c r="C11" s="75"/>
      <c r="D11" s="87"/>
      <c r="E11" s="88"/>
      <c r="F11" s="89"/>
      <c r="G11" s="7">
        <f>IF(F13="","",F13)</f>
        <v>3</v>
      </c>
      <c r="H11" s="8" t="s">
        <v>10</v>
      </c>
      <c r="I11" s="9">
        <f>IF(D13="","",D13)</f>
        <v>3</v>
      </c>
      <c r="J11" s="7">
        <f>IF(F15="","",F15)</f>
        <v>5</v>
      </c>
      <c r="K11" s="8" t="s">
        <v>10</v>
      </c>
      <c r="L11" s="9">
        <f>IF(D15="","",D15)</f>
        <v>0</v>
      </c>
      <c r="M11" s="7">
        <f>IF(F17="","",F17)</f>
        <v>3</v>
      </c>
      <c r="N11" s="8" t="s">
        <v>10</v>
      </c>
      <c r="O11" s="8">
        <f>IF(D17="","",D17)</f>
        <v>0</v>
      </c>
      <c r="P11" s="68"/>
      <c r="Q11" s="70"/>
      <c r="R11" s="70"/>
      <c r="S11" s="70"/>
      <c r="T11" s="70"/>
      <c r="U11" s="70"/>
      <c r="V11" s="70"/>
      <c r="W11" s="103"/>
      <c r="X11" s="104"/>
    </row>
    <row r="12" spans="1:24" ht="13.5" customHeight="1">
      <c r="A12" s="48" t="s">
        <v>31</v>
      </c>
      <c r="B12" s="49"/>
      <c r="C12" s="50"/>
      <c r="D12" s="10"/>
      <c r="E12" s="11" t="str">
        <f>IF(D13="","",IF(D13=F13,"△",IF(D13&gt;=F13,"○","●")))</f>
        <v>△</v>
      </c>
      <c r="F12" s="12"/>
      <c r="G12" s="54"/>
      <c r="H12" s="55"/>
      <c r="I12" s="76"/>
      <c r="J12" s="6"/>
      <c r="K12" s="11" t="str">
        <f>IF(J13="","",IF(J13=L13,"△",IF(J13&gt;=L13,"○","●")))</f>
        <v>△</v>
      </c>
      <c r="L12" s="13"/>
      <c r="M12" s="6"/>
      <c r="N12" s="11" t="str">
        <f>IF(M13="","",IF(M13=O13,"△",IF(M13&gt;=O13,"○","●")))</f>
        <v>○</v>
      </c>
      <c r="O12" s="27"/>
      <c r="P12" s="67">
        <f>IF(AND($E12="",$K12="",$N12=""),"",COUNTIF($D12:$N12,"○"))</f>
        <v>1</v>
      </c>
      <c r="Q12" s="69">
        <f>IF(AND($E12="",$K12="",$N12=""),"",COUNTIF($D12:$N12,"△"))</f>
        <v>2</v>
      </c>
      <c r="R12" s="69">
        <f>IF(AND($E12="",$K12="",$N12=""),"",COUNTIF($D12:$N12,"●"))</f>
        <v>0</v>
      </c>
      <c r="S12" s="71">
        <f>IF(P12="","",(P12*3)+(Q12*1))</f>
        <v>5</v>
      </c>
      <c r="T12" s="71">
        <f>IF(P12="","",SUM(D13,J13,M13))</f>
        <v>8</v>
      </c>
      <c r="U12" s="71">
        <f>IF(P12="","",SUM(F13,L13,O13))</f>
        <v>3</v>
      </c>
      <c r="V12" s="71">
        <f>IF(P12="","",T12-U12)</f>
        <v>5</v>
      </c>
      <c r="W12" s="102">
        <f>IF(X12="","",RANK(X12,$X10:$X17,0))</f>
        <v>2</v>
      </c>
      <c r="X12" s="104">
        <f>IF(V12="","",$S12*100+$V12*10+T12)</f>
        <v>558</v>
      </c>
    </row>
    <row r="13" spans="1:24" ht="14.25" customHeight="1" thickBot="1">
      <c r="A13" s="73"/>
      <c r="B13" s="74"/>
      <c r="C13" s="75"/>
      <c r="D13" s="14">
        <v>3</v>
      </c>
      <c r="E13" s="15" t="s">
        <v>10</v>
      </c>
      <c r="F13" s="16">
        <v>3</v>
      </c>
      <c r="G13" s="77"/>
      <c r="H13" s="78"/>
      <c r="I13" s="79"/>
      <c r="J13" s="17">
        <f>IF(I15="","",I15)</f>
        <v>0</v>
      </c>
      <c r="K13" s="18" t="s">
        <v>10</v>
      </c>
      <c r="L13" s="19">
        <f>IF(G15="","",G15)</f>
        <v>0</v>
      </c>
      <c r="M13" s="17">
        <f>IF(I17="","",I17)</f>
        <v>5</v>
      </c>
      <c r="N13" s="18" t="s">
        <v>10</v>
      </c>
      <c r="O13" s="18">
        <f>IF(G17="","",G17)</f>
        <v>0</v>
      </c>
      <c r="P13" s="68"/>
      <c r="Q13" s="70"/>
      <c r="R13" s="70"/>
      <c r="S13" s="72"/>
      <c r="T13" s="72"/>
      <c r="U13" s="72"/>
      <c r="V13" s="72"/>
      <c r="W13" s="103"/>
      <c r="X13" s="104"/>
    </row>
    <row r="14" spans="1:24" ht="13.5" customHeight="1">
      <c r="A14" s="48" t="s">
        <v>32</v>
      </c>
      <c r="B14" s="49"/>
      <c r="C14" s="50"/>
      <c r="D14" s="10"/>
      <c r="E14" s="11" t="str">
        <f>IF(D15="","",IF(D15=F15,"△",IF(D15&gt;=F15,"○","●")))</f>
        <v>●</v>
      </c>
      <c r="F14" s="12"/>
      <c r="G14" s="11"/>
      <c r="H14" s="11" t="str">
        <f>IF(G15="","",IF(G15=I15,"△",IF(G15&gt;=I15,"○","●")))</f>
        <v>△</v>
      </c>
      <c r="I14" s="12"/>
      <c r="J14" s="54"/>
      <c r="K14" s="55"/>
      <c r="L14" s="76"/>
      <c r="M14" s="6"/>
      <c r="N14" s="11" t="str">
        <f>IF(M15="","",IF(M15=O15,"△",IF(M15&gt;=O15,"○","●")))</f>
        <v>△</v>
      </c>
      <c r="O14" s="27"/>
      <c r="P14" s="67">
        <f>IF(AND($E14="",$H14="",$N14=""),"",COUNTIF($D14:$N14,"○"))</f>
        <v>0</v>
      </c>
      <c r="Q14" s="69">
        <f>IF(AND($E14="",$H14="",$N14=""),"",COUNTIF($D14:$N14,"△"))</f>
        <v>2</v>
      </c>
      <c r="R14" s="69">
        <f>IF(AND($E14="",$H14="",$N14=""),"",COUNTIF($D14:$N14,"●"))</f>
        <v>1</v>
      </c>
      <c r="S14" s="71">
        <f>IF(P14="","",(P14*3)+(Q14*1))</f>
        <v>2</v>
      </c>
      <c r="T14" s="71">
        <f>IF(P14="","",SUM(G15,D15,M15))</f>
        <v>2</v>
      </c>
      <c r="U14" s="71">
        <f>IF(P14="","",SUM(F15,I15,O15))</f>
        <v>7</v>
      </c>
      <c r="V14" s="71">
        <f>IF(P14="","",T14-U14)</f>
        <v>-5</v>
      </c>
      <c r="W14" s="102">
        <f>IF(X14="","",RANK(X14,$X10:$X17,0))</f>
        <v>3</v>
      </c>
      <c r="X14" s="104">
        <f>IF(V14="","",$S14*100+$V14*10+T14)</f>
        <v>152</v>
      </c>
    </row>
    <row r="15" spans="1:24" ht="14.25" customHeight="1" thickBot="1">
      <c r="A15" s="73"/>
      <c r="B15" s="74"/>
      <c r="C15" s="75"/>
      <c r="D15" s="14">
        <v>0</v>
      </c>
      <c r="E15" s="15" t="s">
        <v>10</v>
      </c>
      <c r="F15" s="16">
        <v>5</v>
      </c>
      <c r="G15" s="14">
        <v>0</v>
      </c>
      <c r="H15" s="15" t="s">
        <v>10</v>
      </c>
      <c r="I15" s="16">
        <v>0</v>
      </c>
      <c r="J15" s="77"/>
      <c r="K15" s="78"/>
      <c r="L15" s="79"/>
      <c r="M15" s="17">
        <f>IF(L17="","",L17)</f>
        <v>2</v>
      </c>
      <c r="N15" s="18" t="s">
        <v>10</v>
      </c>
      <c r="O15" s="18">
        <f>IF(J17="","",J17)</f>
        <v>2</v>
      </c>
      <c r="P15" s="68"/>
      <c r="Q15" s="70"/>
      <c r="R15" s="70"/>
      <c r="S15" s="72"/>
      <c r="T15" s="72"/>
      <c r="U15" s="72"/>
      <c r="V15" s="72"/>
      <c r="W15" s="103"/>
      <c r="X15" s="104"/>
    </row>
    <row r="16" spans="1:24" ht="13.5" customHeight="1">
      <c r="A16" s="48" t="s">
        <v>33</v>
      </c>
      <c r="B16" s="49"/>
      <c r="C16" s="50"/>
      <c r="D16" s="25"/>
      <c r="E16" s="20" t="str">
        <f>IF(D17="","",IF(D17=F17,"△",IF(D17&gt;=F17,"○","●")))</f>
        <v>●</v>
      </c>
      <c r="F16" s="21"/>
      <c r="G16" s="20"/>
      <c r="H16" s="20" t="str">
        <f>IF(G17="","",IF(G17=I17,"△",IF(G17&gt;=I17,"○","●")))</f>
        <v>●</v>
      </c>
      <c r="I16" s="21"/>
      <c r="J16" s="20"/>
      <c r="K16" s="20" t="str">
        <f>IF(J17="","",IF(J17=L17,"△",IF(J17&gt;=L17,"○","●")))</f>
        <v>△</v>
      </c>
      <c r="L16" s="21"/>
      <c r="M16" s="54"/>
      <c r="N16" s="55"/>
      <c r="O16" s="55"/>
      <c r="P16" s="67">
        <f>IF(AND($E16="",$H16="",$N16=""),"",COUNTIF($D16:$N16,"○"))</f>
        <v>0</v>
      </c>
      <c r="Q16" s="69">
        <f>IF(AND($E16="",$H16="",$N16=""),"",COUNTIF($D16:$N16,"△"))</f>
        <v>1</v>
      </c>
      <c r="R16" s="69">
        <f>IF(AND($E16="",$H16="",$N16=""),"",COUNTIF($D16:$N16,"●"))</f>
        <v>2</v>
      </c>
      <c r="S16" s="71">
        <f>IF(P16="","",(P16*3)+(Q16*1))</f>
        <v>1</v>
      </c>
      <c r="T16" s="71">
        <f>IF(P16="","",SUM(G17,D17,J17))</f>
        <v>2</v>
      </c>
      <c r="U16" s="71">
        <f>IF(P16="","",SUM(F17,I17,L17))</f>
        <v>10</v>
      </c>
      <c r="V16" s="71">
        <f>IF(P16="","",T16-U16)</f>
        <v>-8</v>
      </c>
      <c r="W16" s="102">
        <v>4</v>
      </c>
      <c r="X16" s="104">
        <f>IF(V16="","",$S16*100+$V16*10+T16)</f>
        <v>22</v>
      </c>
    </row>
    <row r="17" spans="1:28" ht="14.25" customHeight="1" thickBot="1">
      <c r="A17" s="51"/>
      <c r="B17" s="52"/>
      <c r="C17" s="53"/>
      <c r="D17" s="22">
        <v>0</v>
      </c>
      <c r="E17" s="23" t="s">
        <v>10</v>
      </c>
      <c r="F17" s="24">
        <v>3</v>
      </c>
      <c r="G17" s="22">
        <v>0</v>
      </c>
      <c r="H17" s="23" t="s">
        <v>10</v>
      </c>
      <c r="I17" s="24">
        <v>5</v>
      </c>
      <c r="J17" s="22">
        <v>2</v>
      </c>
      <c r="K17" s="23" t="s">
        <v>10</v>
      </c>
      <c r="L17" s="24">
        <v>2</v>
      </c>
      <c r="M17" s="56"/>
      <c r="N17" s="57"/>
      <c r="O17" s="57"/>
      <c r="P17" s="59"/>
      <c r="Q17" s="61"/>
      <c r="R17" s="61"/>
      <c r="S17" s="63"/>
      <c r="T17" s="63"/>
      <c r="U17" s="63"/>
      <c r="V17" s="63"/>
      <c r="W17" s="105"/>
      <c r="X17" s="104"/>
    </row>
    <row r="20" spans="1:28">
      <c r="A20" s="93" t="s">
        <v>34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</row>
    <row r="21" spans="1:28" ht="14.25" thickBot="1"/>
    <row r="22" spans="1:28">
      <c r="A22" s="48"/>
      <c r="B22" s="49"/>
      <c r="C22" s="50"/>
      <c r="D22" s="94" t="str">
        <f>A24</f>
        <v>北郷瑞穂</v>
      </c>
      <c r="E22" s="95"/>
      <c r="F22" s="96"/>
      <c r="G22" s="94" t="str">
        <f>A26</f>
        <v>元町北</v>
      </c>
      <c r="H22" s="95"/>
      <c r="I22" s="96"/>
      <c r="J22" s="94" t="str">
        <f>A28</f>
        <v>手稲鉄北</v>
      </c>
      <c r="K22" s="95"/>
      <c r="L22" s="96"/>
      <c r="M22" s="94" t="str">
        <f>A30</f>
        <v>北野台</v>
      </c>
      <c r="N22" s="95"/>
      <c r="O22" s="95"/>
      <c r="P22" s="134" t="str">
        <f>A32</f>
        <v>稚内ワンピース</v>
      </c>
      <c r="Q22" s="135"/>
      <c r="R22" s="135"/>
      <c r="S22" s="100" t="s">
        <v>2</v>
      </c>
      <c r="T22" s="80" t="s">
        <v>3</v>
      </c>
      <c r="U22" s="80" t="s">
        <v>4</v>
      </c>
      <c r="V22" s="80" t="s">
        <v>5</v>
      </c>
      <c r="W22" s="80" t="s">
        <v>6</v>
      </c>
      <c r="X22" s="80" t="s">
        <v>7</v>
      </c>
      <c r="Y22" s="80" t="s">
        <v>8</v>
      </c>
      <c r="Z22" s="82" t="s">
        <v>9</v>
      </c>
      <c r="AA22" s="28"/>
      <c r="AB22" s="28"/>
    </row>
    <row r="23" spans="1:28" ht="14.25" thickBot="1">
      <c r="A23" s="51"/>
      <c r="B23" s="52"/>
      <c r="C23" s="53"/>
      <c r="D23" s="97"/>
      <c r="E23" s="98"/>
      <c r="F23" s="99"/>
      <c r="G23" s="97"/>
      <c r="H23" s="98"/>
      <c r="I23" s="99"/>
      <c r="J23" s="97"/>
      <c r="K23" s="98"/>
      <c r="L23" s="99"/>
      <c r="M23" s="97"/>
      <c r="N23" s="98"/>
      <c r="O23" s="98"/>
      <c r="P23" s="136"/>
      <c r="Q23" s="137"/>
      <c r="R23" s="137"/>
      <c r="S23" s="101"/>
      <c r="T23" s="81"/>
      <c r="U23" s="81"/>
      <c r="V23" s="81"/>
      <c r="W23" s="81"/>
      <c r="X23" s="81"/>
      <c r="Y23" s="81"/>
      <c r="Z23" s="83"/>
      <c r="AA23" s="28"/>
      <c r="AB23" s="28"/>
    </row>
    <row r="24" spans="1:28" ht="13.5" customHeight="1">
      <c r="A24" s="48" t="s">
        <v>32</v>
      </c>
      <c r="B24" s="49"/>
      <c r="C24" s="50"/>
      <c r="D24" s="84"/>
      <c r="E24" s="85"/>
      <c r="F24" s="86"/>
      <c r="G24" s="2"/>
      <c r="H24" s="3" t="str">
        <f>IF(G25="","",IF(G25=I25,"△",IF(G25&gt;=I25,"○","●")))</f>
        <v>●</v>
      </c>
      <c r="I24" s="4"/>
      <c r="J24" s="2"/>
      <c r="K24" s="3" t="str">
        <f>IF(J25="","",IF(J25=L25,"△",IF(J25&gt;=L25,"○","●")))</f>
        <v>○</v>
      </c>
      <c r="L24" s="5"/>
      <c r="M24" s="6"/>
      <c r="N24" s="3" t="str">
        <f>IF(M25="","",IF(M25=O25,"△",IF(M25&gt;=O25,"○","●")))</f>
        <v>○</v>
      </c>
      <c r="O24" s="26"/>
      <c r="P24" s="35"/>
      <c r="Q24" s="36" t="str">
        <f>IF(P25="","",IF(P25=R25,"△",IF(P25&gt;=R25,"○","●")))</f>
        <v>○</v>
      </c>
      <c r="R24" s="37"/>
      <c r="S24" s="90">
        <f>IF(AND($H24="",$K24="",$N24="",$Q24=""),"",COUNTIF($D24:$Q24,"○"))</f>
        <v>3</v>
      </c>
      <c r="T24" s="91">
        <f>IF(AND($H24="",$K24="",$N24="",$Q24=""),"",COUNTIF($D24:$Q24,"△"))</f>
        <v>0</v>
      </c>
      <c r="U24" s="91">
        <f>IF(AND($H24="",$K24="",$N24="",$Q24=""),"",COUNTIF($D24:$Q24,"●"))</f>
        <v>1</v>
      </c>
      <c r="V24" s="91">
        <f>IF(S24="","",(S24*3)+(T24*1))</f>
        <v>9</v>
      </c>
      <c r="W24" s="91">
        <f>IF(S24="","",SUM(G25,J25,M25,P25))</f>
        <v>14</v>
      </c>
      <c r="X24" s="91">
        <f>IF(S24="","",SUM(I25,L25,O25,R25))</f>
        <v>3</v>
      </c>
      <c r="Y24" s="91">
        <f>IF(S24="","",W24-X24)</f>
        <v>11</v>
      </c>
      <c r="Z24" s="92">
        <f>IF(AA24="","",RANK(AA24,$AA24:$AA33,0))</f>
        <v>2</v>
      </c>
      <c r="AA24" s="104">
        <f>IF($Y24="","",$V24*100+$Y24*10+W24)</f>
        <v>1024</v>
      </c>
      <c r="AB24" s="28"/>
    </row>
    <row r="25" spans="1:28" ht="14.25" customHeight="1" thickBot="1">
      <c r="A25" s="73"/>
      <c r="B25" s="74"/>
      <c r="C25" s="75"/>
      <c r="D25" s="87"/>
      <c r="E25" s="88"/>
      <c r="F25" s="89"/>
      <c r="G25" s="7">
        <f>IF(F27="","",F27)</f>
        <v>1</v>
      </c>
      <c r="H25" s="8" t="s">
        <v>10</v>
      </c>
      <c r="I25" s="9">
        <f>IF(D27="","",D27)</f>
        <v>3</v>
      </c>
      <c r="J25" s="7">
        <f>IF(F29="","",F29)</f>
        <v>2</v>
      </c>
      <c r="K25" s="8" t="s">
        <v>10</v>
      </c>
      <c r="L25" s="9">
        <f>IF(D29="","",D29)</f>
        <v>0</v>
      </c>
      <c r="M25" s="7">
        <f>IF(F31="","",F31)</f>
        <v>9</v>
      </c>
      <c r="N25" s="8" t="s">
        <v>10</v>
      </c>
      <c r="O25" s="8">
        <f>IF(D31="","",D31)</f>
        <v>0</v>
      </c>
      <c r="P25" s="7">
        <f>IF(F33="","",F33)</f>
        <v>2</v>
      </c>
      <c r="Q25" s="8" t="s">
        <v>10</v>
      </c>
      <c r="R25" s="38">
        <f>IF(D33="","",D33)</f>
        <v>0</v>
      </c>
      <c r="S25" s="68"/>
      <c r="T25" s="70"/>
      <c r="U25" s="70"/>
      <c r="V25" s="70"/>
      <c r="W25" s="70"/>
      <c r="X25" s="70"/>
      <c r="Y25" s="70"/>
      <c r="Z25" s="47"/>
      <c r="AA25" s="104"/>
      <c r="AB25" s="28"/>
    </row>
    <row r="26" spans="1:28" ht="13.5" customHeight="1">
      <c r="A26" s="48" t="s">
        <v>30</v>
      </c>
      <c r="B26" s="49"/>
      <c r="C26" s="50"/>
      <c r="D26" s="10"/>
      <c r="E26" s="11" t="str">
        <f>IF(D27="","",IF(D27=F27,"△",IF(D27&gt;=F27,"○","●")))</f>
        <v>○</v>
      </c>
      <c r="F26" s="12"/>
      <c r="G26" s="54"/>
      <c r="H26" s="55"/>
      <c r="I26" s="76"/>
      <c r="J26" s="6"/>
      <c r="K26" s="11" t="str">
        <f>IF(J27="","",IF(J27=L27,"△",IF(J27&gt;=L27,"○","●")))</f>
        <v>○</v>
      </c>
      <c r="L26" s="13"/>
      <c r="M26" s="6"/>
      <c r="N26" s="11" t="str">
        <f>IF(M27="","",IF(M27=O27,"△",IF(M27&gt;=O27,"○","●")))</f>
        <v>○</v>
      </c>
      <c r="O26" s="27"/>
      <c r="P26" s="2"/>
      <c r="Q26" s="11" t="str">
        <f>IF(P27="","",IF(P27=R27,"△",IF(P27&gt;=R27,"○","●")))</f>
        <v>○</v>
      </c>
      <c r="R26" s="39"/>
      <c r="S26" s="67">
        <f>IF(AND($E26="",$K26="",$N26="",$Q26=""),"",COUNTIF($D26:$Q26,"○"))</f>
        <v>4</v>
      </c>
      <c r="T26" s="69">
        <f>IF(AND($E26="",$K26="",$N26="",$Q26=""),"",COUNTIF($D26:$Q26,"△"))</f>
        <v>0</v>
      </c>
      <c r="U26" s="69">
        <f>IF(AND($E26="",$K26="",$N26="",$Q26=""),"",COUNTIF($D26:$Q26,"●"))</f>
        <v>0</v>
      </c>
      <c r="V26" s="71">
        <f>IF(S26="","",(S26*3)+(T26*1))</f>
        <v>12</v>
      </c>
      <c r="W26" s="71">
        <f>IF(S26="","",SUM(D27,J27,M27,P27))</f>
        <v>9</v>
      </c>
      <c r="X26" s="71">
        <f>IF(S26="","",SUM(F27,L27,O27,R27))</f>
        <v>1</v>
      </c>
      <c r="Y26" s="71">
        <f>IF(S26="","",W26-X26)</f>
        <v>8</v>
      </c>
      <c r="Z26" s="47">
        <f>IF(AA26="","",RANK(AA26,$AA24:$AA33,0))</f>
        <v>1</v>
      </c>
      <c r="AA26" s="104">
        <f>IF($Y26="","",$V26*100+$Y26*10+W26)</f>
        <v>1289</v>
      </c>
      <c r="AB26" s="28"/>
    </row>
    <row r="27" spans="1:28" ht="14.25" customHeight="1" thickBot="1">
      <c r="A27" s="73"/>
      <c r="B27" s="74"/>
      <c r="C27" s="75"/>
      <c r="D27" s="14">
        <v>3</v>
      </c>
      <c r="E27" s="15" t="s">
        <v>10</v>
      </c>
      <c r="F27" s="16">
        <v>1</v>
      </c>
      <c r="G27" s="77"/>
      <c r="H27" s="78"/>
      <c r="I27" s="79"/>
      <c r="J27" s="17">
        <f>IF(I29="","",I29)</f>
        <v>2</v>
      </c>
      <c r="K27" s="18" t="s">
        <v>10</v>
      </c>
      <c r="L27" s="19">
        <f>IF(G29="","",G29)</f>
        <v>0</v>
      </c>
      <c r="M27" s="17">
        <f>IF(I31="","",I31)</f>
        <v>1</v>
      </c>
      <c r="N27" s="18" t="s">
        <v>10</v>
      </c>
      <c r="O27" s="18">
        <f>IF(G31="","",G31)</f>
        <v>0</v>
      </c>
      <c r="P27" s="17">
        <f>IF(I33="","",I33)</f>
        <v>3</v>
      </c>
      <c r="Q27" s="18" t="s">
        <v>10</v>
      </c>
      <c r="R27" s="40">
        <f>IF(G33="","",G33)</f>
        <v>0</v>
      </c>
      <c r="S27" s="68"/>
      <c r="T27" s="70"/>
      <c r="U27" s="70"/>
      <c r="V27" s="72"/>
      <c r="W27" s="72"/>
      <c r="X27" s="72"/>
      <c r="Y27" s="72"/>
      <c r="Z27" s="47"/>
      <c r="AA27" s="104"/>
      <c r="AB27" s="28"/>
    </row>
    <row r="28" spans="1:28" ht="13.5" customHeight="1">
      <c r="A28" s="48" t="s">
        <v>35</v>
      </c>
      <c r="B28" s="49"/>
      <c r="C28" s="50"/>
      <c r="D28" s="10"/>
      <c r="E28" s="11" t="str">
        <f>IF(D29="","",IF(D29=F29,"△",IF(D29&gt;=F29,"○","●")))</f>
        <v>●</v>
      </c>
      <c r="F28" s="12"/>
      <c r="G28" s="11"/>
      <c r="H28" s="11" t="str">
        <f>IF(G29="","",IF(G29=I29,"△",IF(G29&gt;=I29,"○","●")))</f>
        <v>●</v>
      </c>
      <c r="I28" s="12"/>
      <c r="J28" s="54"/>
      <c r="K28" s="55"/>
      <c r="L28" s="76"/>
      <c r="M28" s="6"/>
      <c r="N28" s="11" t="str">
        <f>IF(M29="","",IF(M29=O29,"△",IF(M29&gt;=O29,"○","●")))</f>
        <v>○</v>
      </c>
      <c r="O28" s="27"/>
      <c r="P28" s="2"/>
      <c r="Q28" s="11" t="str">
        <f>IF(P29="","",IF(P29=R29,"△",IF(P29&gt;=R29,"○","●")))</f>
        <v>△</v>
      </c>
      <c r="R28" s="39"/>
      <c r="S28" s="67">
        <f>IF(AND($E28="",$H28="",$N28="",$Q28=""),"",COUNTIF($D28:$Q28,"○"))</f>
        <v>1</v>
      </c>
      <c r="T28" s="69">
        <f>IF(AND($E28="",$H28="",$N28="",$Q28=""),"",COUNTIF($D28:$Q28,"△"))</f>
        <v>1</v>
      </c>
      <c r="U28" s="69">
        <f>IF(AND($E28="",$H28="",$N28="",$Q28=""),"",COUNTIF($D28:$Q28,"●"))</f>
        <v>2</v>
      </c>
      <c r="V28" s="71">
        <f>IF(S28="","",(S28*3)+(T28*1))</f>
        <v>4</v>
      </c>
      <c r="W28" s="71">
        <f>IF(S28="","",SUM(D29,G29,M29,P29))</f>
        <v>2</v>
      </c>
      <c r="X28" s="71">
        <f>IF(S28="","",SUM(F29,I29,O29,R29))</f>
        <v>5</v>
      </c>
      <c r="Y28" s="71">
        <f>IF(S28="","",W28-X28)</f>
        <v>-3</v>
      </c>
      <c r="Z28" s="47">
        <f>IF(AA28="","",RANK(AA28,$AA24:$AA33,0))</f>
        <v>4</v>
      </c>
      <c r="AA28" s="104">
        <f t="shared" ref="AA28" si="0">IF($Y28="","",$V28*100+$Y28*10+W28)</f>
        <v>372</v>
      </c>
      <c r="AB28" s="28"/>
    </row>
    <row r="29" spans="1:28" ht="14.25" customHeight="1" thickBot="1">
      <c r="A29" s="73"/>
      <c r="B29" s="74"/>
      <c r="C29" s="75"/>
      <c r="D29" s="14">
        <v>0</v>
      </c>
      <c r="E29" s="15" t="s">
        <v>10</v>
      </c>
      <c r="F29" s="16">
        <v>2</v>
      </c>
      <c r="G29" s="14">
        <v>0</v>
      </c>
      <c r="H29" s="15" t="s">
        <v>10</v>
      </c>
      <c r="I29" s="16">
        <v>2</v>
      </c>
      <c r="J29" s="77"/>
      <c r="K29" s="78"/>
      <c r="L29" s="79"/>
      <c r="M29" s="17">
        <f>IF(L31="","",L31)</f>
        <v>1</v>
      </c>
      <c r="N29" s="18" t="s">
        <v>10</v>
      </c>
      <c r="O29" s="18">
        <f>IF(J31="","",J31)</f>
        <v>0</v>
      </c>
      <c r="P29" s="17">
        <f>IF(L33="","",L33)</f>
        <v>1</v>
      </c>
      <c r="Q29" s="18" t="s">
        <v>10</v>
      </c>
      <c r="R29" s="40">
        <f>IF(J33="","",J33)</f>
        <v>1</v>
      </c>
      <c r="S29" s="68"/>
      <c r="T29" s="70"/>
      <c r="U29" s="70"/>
      <c r="V29" s="72"/>
      <c r="W29" s="72"/>
      <c r="X29" s="72"/>
      <c r="Y29" s="72"/>
      <c r="Z29" s="47"/>
      <c r="AA29" s="104"/>
      <c r="AB29" s="28"/>
    </row>
    <row r="30" spans="1:28" ht="13.5" customHeight="1">
      <c r="A30" s="48" t="s">
        <v>36</v>
      </c>
      <c r="B30" s="49"/>
      <c r="C30" s="50"/>
      <c r="D30" s="25"/>
      <c r="E30" s="20" t="str">
        <f>IF(D31="","",IF(D31=F31,"△",IF(D31&gt;=F31,"○","●")))</f>
        <v>●</v>
      </c>
      <c r="F30" s="21"/>
      <c r="G30" s="20"/>
      <c r="H30" s="20" t="str">
        <f>IF(G31="","",IF(G31=I31,"△",IF(G31&gt;=I31,"○","●")))</f>
        <v>●</v>
      </c>
      <c r="I30" s="21"/>
      <c r="J30" s="20"/>
      <c r="K30" s="20" t="str">
        <f>IF(J31="","",IF(J31=L31,"△",IF(J31&gt;=L31,"○","●")))</f>
        <v>●</v>
      </c>
      <c r="L30" s="21"/>
      <c r="M30" s="54"/>
      <c r="N30" s="55"/>
      <c r="O30" s="55"/>
      <c r="P30" s="2"/>
      <c r="Q30" s="11" t="str">
        <f>IF(P31="","",IF(P31=R31,"△",IF(P31&gt;=R31,"○","●")))</f>
        <v>●</v>
      </c>
      <c r="R30" s="39"/>
      <c r="S30" s="67">
        <f>IF(AND($E30="",$H30="",$N30="",$Q30=""),"",COUNTIF($D30:$Q30,"○"))</f>
        <v>0</v>
      </c>
      <c r="T30" s="69">
        <f>IF(AND($E30="",$H30="",$N30="",$Q30=""),"",COUNTIF($D30:$Q30,"△"))</f>
        <v>0</v>
      </c>
      <c r="U30" s="69">
        <f>IF(AND($E30="",$H30="",$N30="",$Q30=""),"",COUNTIF($D30:$Q30,"●"))</f>
        <v>4</v>
      </c>
      <c r="V30" s="71">
        <f>IF(S30="","",(S30*3)+(T30*1))</f>
        <v>0</v>
      </c>
      <c r="W30" s="71">
        <f>IF(S30="","",SUM(D31,J31,G31,P31))</f>
        <v>0</v>
      </c>
      <c r="X30" s="71">
        <f>IF(S30="","",SUM(F31,I31,L31,R31))</f>
        <v>14</v>
      </c>
      <c r="Y30" s="71">
        <f>IF(S30="","",W30-X30)</f>
        <v>-14</v>
      </c>
      <c r="Z30" s="47">
        <f>IF(AA30="","",RANK(AA30,$AA24:$AA33,0))</f>
        <v>5</v>
      </c>
      <c r="AA30" s="104">
        <f t="shared" ref="AA30" si="1">IF($Y30="","",$V30*100+$Y30*10+W30)</f>
        <v>-140</v>
      </c>
      <c r="AB30" s="28"/>
    </row>
    <row r="31" spans="1:28" ht="14.25" customHeight="1" thickBot="1">
      <c r="A31" s="51"/>
      <c r="B31" s="52"/>
      <c r="C31" s="53"/>
      <c r="D31" s="30">
        <v>0</v>
      </c>
      <c r="E31" s="31" t="s">
        <v>10</v>
      </c>
      <c r="F31" s="32">
        <v>9</v>
      </c>
      <c r="G31" s="30">
        <v>0</v>
      </c>
      <c r="H31" s="31" t="s">
        <v>10</v>
      </c>
      <c r="I31" s="32">
        <v>1</v>
      </c>
      <c r="J31" s="30">
        <v>0</v>
      </c>
      <c r="K31" s="31" t="s">
        <v>10</v>
      </c>
      <c r="L31" s="32">
        <v>1</v>
      </c>
      <c r="M31" s="65"/>
      <c r="N31" s="66"/>
      <c r="O31" s="66"/>
      <c r="P31" s="17">
        <f>IF(O33="","",O33)</f>
        <v>0</v>
      </c>
      <c r="Q31" s="18" t="s">
        <v>10</v>
      </c>
      <c r="R31" s="40">
        <f>IF(M33="","",M33)</f>
        <v>3</v>
      </c>
      <c r="S31" s="68"/>
      <c r="T31" s="70"/>
      <c r="U31" s="70"/>
      <c r="V31" s="72"/>
      <c r="W31" s="72"/>
      <c r="X31" s="72"/>
      <c r="Y31" s="72"/>
      <c r="Z31" s="47"/>
      <c r="AA31" s="104"/>
      <c r="AB31" s="28"/>
    </row>
    <row r="32" spans="1:28" ht="13.5" customHeight="1">
      <c r="A32" s="128" t="s">
        <v>37</v>
      </c>
      <c r="B32" s="129"/>
      <c r="C32" s="130"/>
      <c r="D32" s="34"/>
      <c r="E32" s="20" t="str">
        <f>IF(D33="","",IF(D33=F33,"△",IF(D33&gt;=F33,"○","●")))</f>
        <v>●</v>
      </c>
      <c r="F32" s="21"/>
      <c r="G32" s="25"/>
      <c r="H32" s="20" t="str">
        <f t="shared" ref="H32" si="2">IF(G33="","",IF(G33=I33,"△",IF(G33&gt;=I33,"○","●")))</f>
        <v>●</v>
      </c>
      <c r="I32" s="21"/>
      <c r="J32" s="25"/>
      <c r="K32" s="20" t="str">
        <f t="shared" ref="K32" si="3">IF(J33="","",IF(J33=L33,"△",IF(J33&gt;=L33,"○","●")))</f>
        <v>△</v>
      </c>
      <c r="L32" s="21"/>
      <c r="M32" s="25"/>
      <c r="N32" s="20" t="str">
        <f t="shared" ref="N32" si="4">IF(M33="","",IF(M33=O33,"△",IF(M33&gt;=O33,"○","●")))</f>
        <v>○</v>
      </c>
      <c r="O32" s="21"/>
      <c r="P32" s="54"/>
      <c r="Q32" s="55"/>
      <c r="R32" s="55"/>
      <c r="S32" s="58">
        <f>IF(AND($E32="",$H32="",$K32="",$N32=""),"",COUNTIF($D32:$N32,"○"))</f>
        <v>1</v>
      </c>
      <c r="T32" s="60">
        <f>IF(AND($E32="",$H32="",$K32="",$N32=""),"",COUNTIF($D32:$Q32,"△"))</f>
        <v>1</v>
      </c>
      <c r="U32" s="60">
        <f>IF(AND($E32="",$H32="",$K32="",$N32=""),"",COUNTIF($D32:$Q32,"●"))</f>
        <v>2</v>
      </c>
      <c r="V32" s="62">
        <f>IF(S32="","",(S32*3)+(T32*1))</f>
        <v>4</v>
      </c>
      <c r="W32" s="62">
        <f>IF(S32="","",SUM(D33,J33,G33,M33))</f>
        <v>4</v>
      </c>
      <c r="X32" s="62">
        <f>IF(S32="","",SUM(F33,I33,L33,O33))</f>
        <v>6</v>
      </c>
      <c r="Y32" s="62">
        <f>IF(S32="","",W32-X32)</f>
        <v>-2</v>
      </c>
      <c r="Z32" s="47">
        <f>IF(AA32="","",RANK(AA32,$AA24:$AA33,0))</f>
        <v>3</v>
      </c>
      <c r="AA32" s="104">
        <f t="shared" ref="AA32" si="5">IF($Y32="","",$V32*100+$Y32*10+W32)</f>
        <v>384</v>
      </c>
      <c r="AB32" s="28"/>
    </row>
    <row r="33" spans="1:28" ht="14.25" customHeight="1" thickBot="1">
      <c r="A33" s="131"/>
      <c r="B33" s="132"/>
      <c r="C33" s="133"/>
      <c r="D33" s="33">
        <v>0</v>
      </c>
      <c r="E33" s="23" t="s">
        <v>10</v>
      </c>
      <c r="F33" s="24">
        <v>2</v>
      </c>
      <c r="G33" s="22">
        <v>0</v>
      </c>
      <c r="H33" s="23" t="s">
        <v>10</v>
      </c>
      <c r="I33" s="24">
        <v>3</v>
      </c>
      <c r="J33" s="22">
        <v>1</v>
      </c>
      <c r="K33" s="23" t="s">
        <v>10</v>
      </c>
      <c r="L33" s="24">
        <v>1</v>
      </c>
      <c r="M33" s="22">
        <v>3</v>
      </c>
      <c r="N33" s="23" t="s">
        <v>10</v>
      </c>
      <c r="O33" s="24">
        <v>0</v>
      </c>
      <c r="P33" s="56"/>
      <c r="Q33" s="57"/>
      <c r="R33" s="57"/>
      <c r="S33" s="59"/>
      <c r="T33" s="61"/>
      <c r="U33" s="61"/>
      <c r="V33" s="63"/>
      <c r="W33" s="63"/>
      <c r="X33" s="63"/>
      <c r="Y33" s="63"/>
      <c r="Z33" s="64"/>
      <c r="AA33" s="104"/>
      <c r="AB33" s="28"/>
    </row>
    <row r="37" spans="1:28">
      <c r="A37" s="93" t="s">
        <v>38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</row>
    <row r="39" spans="1:28">
      <c r="A39" s="107" t="s">
        <v>0</v>
      </c>
      <c r="B39" s="108"/>
      <c r="C39" s="108"/>
      <c r="G39" s="29"/>
      <c r="H39" s="109" t="s">
        <v>1</v>
      </c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</row>
    <row r="40" spans="1:28">
      <c r="A40" s="108"/>
      <c r="B40" s="108"/>
      <c r="C40" s="108"/>
    </row>
    <row r="41" spans="1:28" ht="14.25" thickBot="1"/>
    <row r="42" spans="1:28">
      <c r="A42" s="48"/>
      <c r="B42" s="49"/>
      <c r="C42" s="50"/>
      <c r="D42" s="94" t="str">
        <f>A44</f>
        <v>豊園</v>
      </c>
      <c r="E42" s="95"/>
      <c r="F42" s="96"/>
      <c r="G42" s="94" t="str">
        <f>A46</f>
        <v>北郷瑞穂</v>
      </c>
      <c r="H42" s="95"/>
      <c r="I42" s="96"/>
      <c r="J42" s="116" t="str">
        <f>A48</f>
        <v>小樽イレブン</v>
      </c>
      <c r="K42" s="117"/>
      <c r="L42" s="118"/>
      <c r="M42" s="94" t="str">
        <f>A50</f>
        <v>幌向</v>
      </c>
      <c r="N42" s="95"/>
      <c r="O42" s="95"/>
      <c r="P42" s="100" t="s">
        <v>2</v>
      </c>
      <c r="Q42" s="80" t="s">
        <v>3</v>
      </c>
      <c r="R42" s="80" t="s">
        <v>4</v>
      </c>
      <c r="S42" s="80" t="s">
        <v>5</v>
      </c>
      <c r="T42" s="80" t="s">
        <v>6</v>
      </c>
      <c r="U42" s="80" t="s">
        <v>7</v>
      </c>
      <c r="V42" s="80" t="s">
        <v>8</v>
      </c>
      <c r="W42" s="82" t="s">
        <v>9</v>
      </c>
      <c r="X42" s="1"/>
    </row>
    <row r="43" spans="1:28" ht="14.25" thickBot="1">
      <c r="A43" s="51"/>
      <c r="B43" s="52"/>
      <c r="C43" s="53"/>
      <c r="D43" s="97"/>
      <c r="E43" s="98"/>
      <c r="F43" s="99"/>
      <c r="G43" s="97"/>
      <c r="H43" s="98"/>
      <c r="I43" s="99"/>
      <c r="J43" s="119"/>
      <c r="K43" s="120"/>
      <c r="L43" s="121"/>
      <c r="M43" s="97"/>
      <c r="N43" s="98"/>
      <c r="O43" s="98"/>
      <c r="P43" s="101"/>
      <c r="Q43" s="81"/>
      <c r="R43" s="81"/>
      <c r="S43" s="81"/>
      <c r="T43" s="81"/>
      <c r="U43" s="81"/>
      <c r="V43" s="81"/>
      <c r="W43" s="83"/>
      <c r="X43" s="1"/>
    </row>
    <row r="44" spans="1:28">
      <c r="A44" s="48" t="s">
        <v>39</v>
      </c>
      <c r="B44" s="49"/>
      <c r="C44" s="50"/>
      <c r="D44" s="84"/>
      <c r="E44" s="85"/>
      <c r="F44" s="86"/>
      <c r="G44" s="2"/>
      <c r="H44" s="3" t="str">
        <f>IF(G45="","",IF(G45=I45,"△",IF(G45&gt;=I45,"○","●")))</f>
        <v>●</v>
      </c>
      <c r="I44" s="4"/>
      <c r="J44" s="2"/>
      <c r="K44" s="3" t="str">
        <f>IF(J45="","",IF(J45=L45,"△",IF(J45&gt;=L45,"○","●")))</f>
        <v>●</v>
      </c>
      <c r="L44" s="5"/>
      <c r="M44" s="6"/>
      <c r="N44" s="3" t="str">
        <f>IF(M45="","",IF(M45=O45,"△",IF(M45&gt;=O45,"○","●")))</f>
        <v>●</v>
      </c>
      <c r="O44" s="26"/>
      <c r="P44" s="90">
        <f>IF(AND($H44="",$K44="",$N44=""),"",COUNTIF($D44:$N44,"○"))</f>
        <v>0</v>
      </c>
      <c r="Q44" s="91">
        <f>IF(AND($H44="",$K44="",$N44=""),"",COUNTIF($D44:$N44,"△"))</f>
        <v>0</v>
      </c>
      <c r="R44" s="91">
        <f>IF(AND($H44="",$K44="",$N44=""),"",COUNTIF($D44:$N44,"●"))</f>
        <v>3</v>
      </c>
      <c r="S44" s="91">
        <f>IF(P44="","",(P44*3)+(Q44*1))</f>
        <v>0</v>
      </c>
      <c r="T44" s="91">
        <f>IF(P44="","",SUM(G45,J45,M45))</f>
        <v>3</v>
      </c>
      <c r="U44" s="91">
        <f>IF(P44="","",SUM(I45,L45,O45))</f>
        <v>17</v>
      </c>
      <c r="V44" s="91">
        <f>IF(P44="","",T44-U44)</f>
        <v>-14</v>
      </c>
      <c r="W44" s="106">
        <f>IF(X44="","",RANK(X44,$X44:$X51,0))</f>
        <v>4</v>
      </c>
      <c r="X44" s="104">
        <f>IF(V44="","",$S44*100+$V44*10+T44)</f>
        <v>-137</v>
      </c>
    </row>
    <row r="45" spans="1:28" ht="14.25" thickBot="1">
      <c r="A45" s="73"/>
      <c r="B45" s="74"/>
      <c r="C45" s="75"/>
      <c r="D45" s="87"/>
      <c r="E45" s="88"/>
      <c r="F45" s="89"/>
      <c r="G45" s="7">
        <f>IF(F47="","",F47)</f>
        <v>1</v>
      </c>
      <c r="H45" s="8" t="s">
        <v>10</v>
      </c>
      <c r="I45" s="9">
        <f>IF(D47="","",D47)</f>
        <v>3</v>
      </c>
      <c r="J45" s="7">
        <f>IF(F49="","",F49)</f>
        <v>2</v>
      </c>
      <c r="K45" s="8" t="s">
        <v>10</v>
      </c>
      <c r="L45" s="9">
        <f>IF(D49="","",D49)</f>
        <v>3</v>
      </c>
      <c r="M45" s="7">
        <f>IF(F51="","",F51)</f>
        <v>0</v>
      </c>
      <c r="N45" s="8" t="s">
        <v>10</v>
      </c>
      <c r="O45" s="8">
        <f>IF(D51="","",D51)</f>
        <v>11</v>
      </c>
      <c r="P45" s="68"/>
      <c r="Q45" s="70"/>
      <c r="R45" s="70"/>
      <c r="S45" s="70"/>
      <c r="T45" s="70"/>
      <c r="U45" s="70"/>
      <c r="V45" s="70"/>
      <c r="W45" s="103"/>
      <c r="X45" s="104"/>
    </row>
    <row r="46" spans="1:28">
      <c r="A46" s="48" t="s">
        <v>32</v>
      </c>
      <c r="B46" s="49"/>
      <c r="C46" s="50"/>
      <c r="D46" s="10"/>
      <c r="E46" s="11" t="str">
        <f>IF(D47="","",IF(D47=F47,"△",IF(D47&gt;=F47,"○","●")))</f>
        <v>○</v>
      </c>
      <c r="F46" s="12"/>
      <c r="G46" s="54"/>
      <c r="H46" s="55"/>
      <c r="I46" s="76"/>
      <c r="J46" s="6"/>
      <c r="K46" s="11" t="str">
        <f>IF(J47="","",IF(J47=L47,"△",IF(J47&gt;=L47,"○","●")))</f>
        <v>○</v>
      </c>
      <c r="L46" s="13"/>
      <c r="M46" s="6"/>
      <c r="N46" s="11" t="str">
        <f>IF(M47="","",IF(M47=O47,"△",IF(M47&gt;=O47,"○","●")))</f>
        <v>●</v>
      </c>
      <c r="O46" s="27"/>
      <c r="P46" s="67">
        <f>IF(AND($E46="",$K46="",$N46=""),"",COUNTIF($D46:$N46,"○"))</f>
        <v>2</v>
      </c>
      <c r="Q46" s="69">
        <f>IF(AND($E46="",$K46="",$N46=""),"",COUNTIF($D46:$N46,"△"))</f>
        <v>0</v>
      </c>
      <c r="R46" s="69">
        <f>IF(AND($E46="",$K46="",$N46=""),"",COUNTIF($D46:$N46,"●"))</f>
        <v>1</v>
      </c>
      <c r="S46" s="71">
        <f>IF(P46="","",(P46*3)+(Q46*1))</f>
        <v>6</v>
      </c>
      <c r="T46" s="71">
        <f>IF(P46="","",SUM(D47,J47,M47))</f>
        <v>5</v>
      </c>
      <c r="U46" s="71">
        <f>IF(P46="","",SUM(F47,L47,O47))</f>
        <v>5</v>
      </c>
      <c r="V46" s="71">
        <f>IF(P46="","",T46-U46)</f>
        <v>0</v>
      </c>
      <c r="W46" s="102">
        <f>IF(X46="","",RANK(X46,$X44:$X51,0))</f>
        <v>2</v>
      </c>
      <c r="X46" s="104">
        <f>IF(V46="","",$S46*100+$V46*10+T46)</f>
        <v>605</v>
      </c>
    </row>
    <row r="47" spans="1:28" ht="14.25" thickBot="1">
      <c r="A47" s="73"/>
      <c r="B47" s="74"/>
      <c r="C47" s="75"/>
      <c r="D47" s="14">
        <v>3</v>
      </c>
      <c r="E47" s="15" t="s">
        <v>10</v>
      </c>
      <c r="F47" s="16">
        <v>1</v>
      </c>
      <c r="G47" s="77"/>
      <c r="H47" s="78"/>
      <c r="I47" s="79"/>
      <c r="J47" s="17">
        <f>IF(I49="","",I49)</f>
        <v>2</v>
      </c>
      <c r="K47" s="18" t="s">
        <v>10</v>
      </c>
      <c r="L47" s="19">
        <f>IF(G49="","",G49)</f>
        <v>0</v>
      </c>
      <c r="M47" s="17">
        <f>IF(I51="","",I51)</f>
        <v>0</v>
      </c>
      <c r="N47" s="18" t="s">
        <v>10</v>
      </c>
      <c r="O47" s="18">
        <f>IF(G51="","",G51)</f>
        <v>4</v>
      </c>
      <c r="P47" s="68"/>
      <c r="Q47" s="70"/>
      <c r="R47" s="70"/>
      <c r="S47" s="72"/>
      <c r="T47" s="72"/>
      <c r="U47" s="72"/>
      <c r="V47" s="72"/>
      <c r="W47" s="103"/>
      <c r="X47" s="104"/>
    </row>
    <row r="48" spans="1:28">
      <c r="A48" s="122" t="s">
        <v>40</v>
      </c>
      <c r="B48" s="123"/>
      <c r="C48" s="124"/>
      <c r="D48" s="10"/>
      <c r="E48" s="11" t="str">
        <f>IF(D49="","",IF(D49=F49,"△",IF(D49&gt;=F49,"○","●")))</f>
        <v>○</v>
      </c>
      <c r="F48" s="12"/>
      <c r="G48" s="11"/>
      <c r="H48" s="11" t="str">
        <f>IF(G49="","",IF(G49=I49,"△",IF(G49&gt;=I49,"○","●")))</f>
        <v>●</v>
      </c>
      <c r="I48" s="12"/>
      <c r="J48" s="54"/>
      <c r="K48" s="55"/>
      <c r="L48" s="76"/>
      <c r="M48" s="6"/>
      <c r="N48" s="11" t="str">
        <f>IF(M49="","",IF(M49=O49,"△",IF(M49&gt;=O49,"○","●")))</f>
        <v>●</v>
      </c>
      <c r="O48" s="27"/>
      <c r="P48" s="67">
        <f>IF(AND($E48="",$H48="",$N48=""),"",COUNTIF($D48:$N48,"○"))</f>
        <v>1</v>
      </c>
      <c r="Q48" s="69">
        <f>IF(AND($E48="",$H48="",$N48=""),"",COUNTIF($D48:$N48,"△"))</f>
        <v>0</v>
      </c>
      <c r="R48" s="69">
        <f>IF(AND($E48="",$H48="",$N48=""),"",COUNTIF($D48:$N48,"●"))</f>
        <v>2</v>
      </c>
      <c r="S48" s="71">
        <f>IF(P48="","",(P48*3)+(Q48*1))</f>
        <v>3</v>
      </c>
      <c r="T48" s="71">
        <f>IF(P48="","",SUM(G49,D49,M49))</f>
        <v>3</v>
      </c>
      <c r="U48" s="71">
        <f>IF(P48="","",SUM(F49,I49,O49))</f>
        <v>12</v>
      </c>
      <c r="V48" s="71">
        <f>IF(P48="","",T48-U48)</f>
        <v>-9</v>
      </c>
      <c r="W48" s="102">
        <f>IF(X48="","",RANK(X48,$X44:$X51,0))</f>
        <v>3</v>
      </c>
      <c r="X48" s="104">
        <f>IF(V48="","",$S48*100+$V48*10+T48)</f>
        <v>213</v>
      </c>
    </row>
    <row r="49" spans="1:26" ht="14.25" thickBot="1">
      <c r="A49" s="125"/>
      <c r="B49" s="126"/>
      <c r="C49" s="127"/>
      <c r="D49" s="14">
        <v>3</v>
      </c>
      <c r="E49" s="15" t="s">
        <v>10</v>
      </c>
      <c r="F49" s="16">
        <v>2</v>
      </c>
      <c r="G49" s="14">
        <v>0</v>
      </c>
      <c r="H49" s="15" t="s">
        <v>10</v>
      </c>
      <c r="I49" s="16">
        <v>2</v>
      </c>
      <c r="J49" s="77"/>
      <c r="K49" s="78"/>
      <c r="L49" s="79"/>
      <c r="M49" s="17">
        <f>IF(L51="","",L51)</f>
        <v>0</v>
      </c>
      <c r="N49" s="18" t="s">
        <v>10</v>
      </c>
      <c r="O49" s="18">
        <f>IF(J51="","",J51)</f>
        <v>8</v>
      </c>
      <c r="P49" s="68"/>
      <c r="Q49" s="70"/>
      <c r="R49" s="70"/>
      <c r="S49" s="72"/>
      <c r="T49" s="72"/>
      <c r="U49" s="72"/>
      <c r="V49" s="72"/>
      <c r="W49" s="103"/>
      <c r="X49" s="104"/>
    </row>
    <row r="50" spans="1:26">
      <c r="A50" s="48" t="s">
        <v>41</v>
      </c>
      <c r="B50" s="49"/>
      <c r="C50" s="50"/>
      <c r="D50" s="25"/>
      <c r="E50" s="20" t="str">
        <f>IF(D51="","",IF(D51=F51,"△",IF(D51&gt;=F51,"○","●")))</f>
        <v>○</v>
      </c>
      <c r="F50" s="21"/>
      <c r="G50" s="20"/>
      <c r="H50" s="20" t="str">
        <f>IF(G51="","",IF(G51=I51,"△",IF(G51&gt;=I51,"○","●")))</f>
        <v>○</v>
      </c>
      <c r="I50" s="21"/>
      <c r="J50" s="20"/>
      <c r="K50" s="20" t="str">
        <f>IF(J51="","",IF(J51=L51,"△",IF(J51&gt;=L51,"○","●")))</f>
        <v>○</v>
      </c>
      <c r="L50" s="21"/>
      <c r="M50" s="54"/>
      <c r="N50" s="55"/>
      <c r="O50" s="55"/>
      <c r="P50" s="67">
        <f>IF(AND($E50="",$H50="",$N50=""),"",COUNTIF($D50:$N50,"○"))</f>
        <v>3</v>
      </c>
      <c r="Q50" s="69">
        <f>IF(AND($E50="",$H50="",$N50=""),"",COUNTIF($D50:$N50,"△"))</f>
        <v>0</v>
      </c>
      <c r="R50" s="69">
        <f>IF(AND($E50="",$H50="",$N50=""),"",COUNTIF($D50:$N50,"●"))</f>
        <v>0</v>
      </c>
      <c r="S50" s="71">
        <f>IF(P50="","",(P50*3)+(Q50*1))</f>
        <v>9</v>
      </c>
      <c r="T50" s="71">
        <f>IF(P50="","",SUM(G51,D51,J51))</f>
        <v>23</v>
      </c>
      <c r="U50" s="71">
        <f>IF(P50="","",SUM(F51,I51,L51))</f>
        <v>0</v>
      </c>
      <c r="V50" s="71">
        <f>IF(P50="","",T50-U50)</f>
        <v>23</v>
      </c>
      <c r="W50" s="102">
        <f>IF(X50="","",RANK(X50,$X46:$X53,0))</f>
        <v>1</v>
      </c>
      <c r="X50" s="104">
        <f>IF(V50="","",$S50*100+$V50*10+T50)</f>
        <v>1153</v>
      </c>
    </row>
    <row r="51" spans="1:26" ht="14.25" thickBot="1">
      <c r="A51" s="51"/>
      <c r="B51" s="52"/>
      <c r="C51" s="53"/>
      <c r="D51" s="22">
        <v>11</v>
      </c>
      <c r="E51" s="23" t="s">
        <v>10</v>
      </c>
      <c r="F51" s="24">
        <v>0</v>
      </c>
      <c r="G51" s="22">
        <v>4</v>
      </c>
      <c r="H51" s="23" t="s">
        <v>10</v>
      </c>
      <c r="I51" s="24">
        <v>0</v>
      </c>
      <c r="J51" s="22">
        <v>8</v>
      </c>
      <c r="K51" s="23" t="s">
        <v>10</v>
      </c>
      <c r="L51" s="24">
        <v>0</v>
      </c>
      <c r="M51" s="56"/>
      <c r="N51" s="57"/>
      <c r="O51" s="57"/>
      <c r="P51" s="59"/>
      <c r="Q51" s="61"/>
      <c r="R51" s="61"/>
      <c r="S51" s="63"/>
      <c r="T51" s="63"/>
      <c r="U51" s="63"/>
      <c r="V51" s="63"/>
      <c r="W51" s="105"/>
      <c r="X51" s="104"/>
    </row>
    <row r="54" spans="1:26">
      <c r="A54" s="93" t="s">
        <v>42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</row>
    <row r="55" spans="1:26" ht="14.25" thickBot="1"/>
    <row r="56" spans="1:26">
      <c r="A56" s="48"/>
      <c r="B56" s="49"/>
      <c r="C56" s="50"/>
      <c r="D56" s="94" t="str">
        <f>A58</f>
        <v>北郷瑞穂</v>
      </c>
      <c r="E56" s="95"/>
      <c r="F56" s="96"/>
      <c r="G56" s="94" t="str">
        <f>A60</f>
        <v>フォーザ</v>
      </c>
      <c r="H56" s="95"/>
      <c r="I56" s="96"/>
      <c r="J56" s="94" t="str">
        <f>A62</f>
        <v>元町</v>
      </c>
      <c r="K56" s="95"/>
      <c r="L56" s="96"/>
      <c r="M56" s="94" t="str">
        <f>A64</f>
        <v>平岡南</v>
      </c>
      <c r="N56" s="95"/>
      <c r="O56" s="95"/>
      <c r="P56" s="94" t="str">
        <f>A66</f>
        <v>豊園</v>
      </c>
      <c r="Q56" s="95"/>
      <c r="R56" s="95"/>
      <c r="S56" s="100" t="s">
        <v>2</v>
      </c>
      <c r="T56" s="80" t="s">
        <v>3</v>
      </c>
      <c r="U56" s="80" t="s">
        <v>4</v>
      </c>
      <c r="V56" s="80" t="s">
        <v>5</v>
      </c>
      <c r="W56" s="80" t="s">
        <v>6</v>
      </c>
      <c r="X56" s="80" t="s">
        <v>7</v>
      </c>
      <c r="Y56" s="80" t="s">
        <v>8</v>
      </c>
      <c r="Z56" s="82" t="s">
        <v>9</v>
      </c>
    </row>
    <row r="57" spans="1:26" ht="14.25" thickBot="1">
      <c r="A57" s="51"/>
      <c r="B57" s="52"/>
      <c r="C57" s="53"/>
      <c r="D57" s="97"/>
      <c r="E57" s="98"/>
      <c r="F57" s="99"/>
      <c r="G57" s="97"/>
      <c r="H57" s="98"/>
      <c r="I57" s="99"/>
      <c r="J57" s="97"/>
      <c r="K57" s="98"/>
      <c r="L57" s="99"/>
      <c r="M57" s="97"/>
      <c r="N57" s="98"/>
      <c r="O57" s="98"/>
      <c r="P57" s="97"/>
      <c r="Q57" s="98"/>
      <c r="R57" s="98"/>
      <c r="S57" s="101"/>
      <c r="T57" s="81"/>
      <c r="U57" s="81"/>
      <c r="V57" s="81"/>
      <c r="W57" s="81"/>
      <c r="X57" s="81"/>
      <c r="Y57" s="81"/>
      <c r="Z57" s="83"/>
    </row>
    <row r="58" spans="1:26">
      <c r="A58" s="48" t="s">
        <v>43</v>
      </c>
      <c r="B58" s="49"/>
      <c r="C58" s="50"/>
      <c r="D58" s="84"/>
      <c r="E58" s="85"/>
      <c r="F58" s="86"/>
      <c r="G58" s="2"/>
      <c r="H58" s="3" t="str">
        <f>IF(G59="","",IF(G59=I59,"△",IF(G59&gt;=I59,"○","●")))</f>
        <v>○</v>
      </c>
      <c r="I58" s="4"/>
      <c r="J58" s="2"/>
      <c r="K58" s="3" t="str">
        <f>IF(J59="","",IF(J59=L59,"△",IF(J59&gt;=L59,"○","●")))</f>
        <v>○</v>
      </c>
      <c r="L58" s="5"/>
      <c r="M58" s="6"/>
      <c r="N58" s="3" t="str">
        <f>IF(M59="","",IF(M59=O59,"△",IF(M59&gt;=O59,"○","●")))</f>
        <v>○</v>
      </c>
      <c r="O58" s="26"/>
      <c r="P58" s="35"/>
      <c r="Q58" s="36" t="str">
        <f>IF(P59="","",IF(P59=R59,"△",IF(P59&gt;=R59,"○","●")))</f>
        <v>○</v>
      </c>
      <c r="R58" s="37"/>
      <c r="S58" s="90">
        <f>IF(AND($H58="",$K58="",$N58="",$Q58=""),"",COUNTIF($D58:$Q58,"○"))</f>
        <v>4</v>
      </c>
      <c r="T58" s="91">
        <f>IF(AND($H58="",$K58="",$N58="",$Q58=""),"",COUNTIF($D58:$Q58,"△"))</f>
        <v>0</v>
      </c>
      <c r="U58" s="91">
        <f>IF(AND($H58="",$K58="",$N58="",$Q58=""),"",COUNTIF($D58:$Q58,"●"))</f>
        <v>0</v>
      </c>
      <c r="V58" s="91">
        <f>IF(S58="","",(S58*3)+(T58*1))</f>
        <v>12</v>
      </c>
      <c r="W58" s="91">
        <f>IF(S58="","",SUM(G59,J59,M59,P59))</f>
        <v>10</v>
      </c>
      <c r="X58" s="91">
        <f>IF(S58="","",SUM(I59,L59,O59,R59))</f>
        <v>3</v>
      </c>
      <c r="Y58" s="91">
        <f>IF(S58="","",W58-X58)</f>
        <v>7</v>
      </c>
      <c r="Z58" s="92">
        <v>1</v>
      </c>
    </row>
    <row r="59" spans="1:26" ht="14.25" thickBot="1">
      <c r="A59" s="73"/>
      <c r="B59" s="74"/>
      <c r="C59" s="75"/>
      <c r="D59" s="87"/>
      <c r="E59" s="88"/>
      <c r="F59" s="89"/>
      <c r="G59" s="7">
        <f>IF(F61="","",F61)</f>
        <v>3</v>
      </c>
      <c r="H59" s="8" t="s">
        <v>10</v>
      </c>
      <c r="I59" s="9">
        <f>IF(D61="","",D61)</f>
        <v>1</v>
      </c>
      <c r="J59" s="7">
        <f>IF(F63="","",F63)</f>
        <v>3</v>
      </c>
      <c r="K59" s="8" t="s">
        <v>10</v>
      </c>
      <c r="L59" s="9">
        <f>IF(D63="","",D63)</f>
        <v>1</v>
      </c>
      <c r="M59" s="7">
        <f>IF(F65="","",F65)</f>
        <v>2</v>
      </c>
      <c r="N59" s="8" t="s">
        <v>10</v>
      </c>
      <c r="O59" s="8">
        <f>IF(D65="","",D65)</f>
        <v>0</v>
      </c>
      <c r="P59" s="7">
        <f>IF(F67="","",F67)</f>
        <v>2</v>
      </c>
      <c r="Q59" s="8" t="s">
        <v>10</v>
      </c>
      <c r="R59" s="38">
        <f>IF(D67="","",D67)</f>
        <v>1</v>
      </c>
      <c r="S59" s="68"/>
      <c r="T59" s="70"/>
      <c r="U59" s="70"/>
      <c r="V59" s="70"/>
      <c r="W59" s="70"/>
      <c r="X59" s="70"/>
      <c r="Y59" s="70"/>
      <c r="Z59" s="47"/>
    </row>
    <row r="60" spans="1:26">
      <c r="A60" s="48" t="s">
        <v>44</v>
      </c>
      <c r="B60" s="49"/>
      <c r="C60" s="50"/>
      <c r="D60" s="10"/>
      <c r="E60" s="11" t="str">
        <f>IF(D61="","",IF(D61=F61,"△",IF(D61&gt;=F61,"○","●")))</f>
        <v>●</v>
      </c>
      <c r="F60" s="12"/>
      <c r="G60" s="54"/>
      <c r="H60" s="55"/>
      <c r="I60" s="76"/>
      <c r="J60" s="6"/>
      <c r="K60" s="11" t="str">
        <f>IF(J61="","",IF(J61=L61,"△",IF(J61&gt;=L61,"○","●")))</f>
        <v>○</v>
      </c>
      <c r="L60" s="13"/>
      <c r="M60" s="6"/>
      <c r="N60" s="11" t="str">
        <f>IF(M61="","",IF(M61=O61,"△",IF(M61&gt;=O61,"○","●")))</f>
        <v>○</v>
      </c>
      <c r="O60" s="27"/>
      <c r="P60" s="2"/>
      <c r="Q60" s="11" t="str">
        <f>IF(P61="","",IF(P61=R61,"△",IF(P61&gt;=R61,"○","●")))</f>
        <v>●</v>
      </c>
      <c r="R60" s="39"/>
      <c r="S60" s="67">
        <f>IF(AND($E60="",$K60="",$N60="",$Q60=""),"",COUNTIF($D60:$Q60,"○"))</f>
        <v>2</v>
      </c>
      <c r="T60" s="69">
        <f>IF(AND($E60="",$K60="",$N60="",$Q60=""),"",COUNTIF($D60:$Q60,"△"))</f>
        <v>0</v>
      </c>
      <c r="U60" s="69">
        <f>IF(AND($E60="",$K60="",$N60="",$Q60=""),"",COUNTIF($D60:$Q60,"●"))</f>
        <v>2</v>
      </c>
      <c r="V60" s="71">
        <f>IF(S60="","",(S60*3)+(T60*1))</f>
        <v>6</v>
      </c>
      <c r="W60" s="71">
        <f>IF(S60="","",SUM(D61,J61,M61,P61))</f>
        <v>3</v>
      </c>
      <c r="X60" s="71">
        <f>IF(S60="","",SUM(F61,L61,O61,R61))</f>
        <v>4</v>
      </c>
      <c r="Y60" s="71">
        <f>IF(S60="","",W60-X60)</f>
        <v>-1</v>
      </c>
      <c r="Z60" s="47">
        <v>3</v>
      </c>
    </row>
    <row r="61" spans="1:26" ht="14.25" thickBot="1">
      <c r="A61" s="73"/>
      <c r="B61" s="74"/>
      <c r="C61" s="75"/>
      <c r="D61" s="14">
        <v>1</v>
      </c>
      <c r="E61" s="15" t="s">
        <v>10</v>
      </c>
      <c r="F61" s="16">
        <v>3</v>
      </c>
      <c r="G61" s="77"/>
      <c r="H61" s="78"/>
      <c r="I61" s="79"/>
      <c r="J61" s="17">
        <f>IF(I63="","",I63)</f>
        <v>1</v>
      </c>
      <c r="K61" s="18" t="s">
        <v>10</v>
      </c>
      <c r="L61" s="19">
        <f>IF(G63="","",G63)</f>
        <v>0</v>
      </c>
      <c r="M61" s="17">
        <f>IF(I65="","",I65)</f>
        <v>1</v>
      </c>
      <c r="N61" s="18" t="s">
        <v>10</v>
      </c>
      <c r="O61" s="18">
        <f>IF(G65="","",G65)</f>
        <v>0</v>
      </c>
      <c r="P61" s="17">
        <f>IF(I67="","",I67)</f>
        <v>0</v>
      </c>
      <c r="Q61" s="18" t="s">
        <v>10</v>
      </c>
      <c r="R61" s="40">
        <f>IF(G67="","",G67)</f>
        <v>1</v>
      </c>
      <c r="S61" s="68"/>
      <c r="T61" s="70"/>
      <c r="U61" s="70"/>
      <c r="V61" s="72"/>
      <c r="W61" s="72"/>
      <c r="X61" s="72"/>
      <c r="Y61" s="72"/>
      <c r="Z61" s="47"/>
    </row>
    <row r="62" spans="1:26">
      <c r="A62" s="48" t="s">
        <v>23</v>
      </c>
      <c r="B62" s="49"/>
      <c r="C62" s="50"/>
      <c r="D62" s="10"/>
      <c r="E62" s="11" t="str">
        <f>IF(D63="","",IF(D63=F63,"△",IF(D63&gt;=F63,"○","●")))</f>
        <v>●</v>
      </c>
      <c r="F62" s="12"/>
      <c r="G62" s="11"/>
      <c r="H62" s="11" t="str">
        <f>IF(G63="","",IF(G63=I63,"△",IF(G63&gt;=I63,"○","●")))</f>
        <v>●</v>
      </c>
      <c r="I62" s="12"/>
      <c r="J62" s="54"/>
      <c r="K62" s="55"/>
      <c r="L62" s="76"/>
      <c r="M62" s="6"/>
      <c r="N62" s="11" t="str">
        <f>IF(M63="","",IF(M63=O63,"△",IF(M63&gt;=O63,"○","●")))</f>
        <v>△</v>
      </c>
      <c r="O62" s="27"/>
      <c r="P62" s="2"/>
      <c r="Q62" s="11" t="str">
        <f>IF(P63="","",IF(P63=R63,"△",IF(P63&gt;=R63,"○","●")))</f>
        <v>●</v>
      </c>
      <c r="R62" s="39"/>
      <c r="S62" s="67">
        <f>IF(AND($E62="",$H62="",$N62="",$Q62=""),"",COUNTIF($D62:$Q62,"○"))</f>
        <v>0</v>
      </c>
      <c r="T62" s="69">
        <f>IF(AND($E62="",$H62="",$N62="",$Q62=""),"",COUNTIF($D62:$Q62,"△"))</f>
        <v>1</v>
      </c>
      <c r="U62" s="69">
        <f>IF(AND($E62="",$H62="",$N62="",$Q62=""),"",COUNTIF($D62:$Q62,"●"))</f>
        <v>3</v>
      </c>
      <c r="V62" s="71">
        <f>IF(S62="","",(S62*3)+(T62*1))</f>
        <v>1</v>
      </c>
      <c r="W62" s="71">
        <f>IF(S62="","",SUM(D63,G63,M63,P63))</f>
        <v>1</v>
      </c>
      <c r="X62" s="71">
        <f>IF(S62="","",SUM(F63,I63,O63,R63))</f>
        <v>5</v>
      </c>
      <c r="Y62" s="71">
        <f>IF(S62="","",W62-X62)</f>
        <v>-4</v>
      </c>
      <c r="Z62" s="47">
        <v>5</v>
      </c>
    </row>
    <row r="63" spans="1:26" ht="14.25" thickBot="1">
      <c r="A63" s="73"/>
      <c r="B63" s="74"/>
      <c r="C63" s="75"/>
      <c r="D63" s="14">
        <v>1</v>
      </c>
      <c r="E63" s="15" t="s">
        <v>10</v>
      </c>
      <c r="F63" s="16">
        <v>3</v>
      </c>
      <c r="G63" s="14">
        <v>0</v>
      </c>
      <c r="H63" s="15" t="s">
        <v>10</v>
      </c>
      <c r="I63" s="16">
        <v>1</v>
      </c>
      <c r="J63" s="77"/>
      <c r="K63" s="78"/>
      <c r="L63" s="79"/>
      <c r="M63" s="17">
        <f>IF(L65="","",L65)</f>
        <v>0</v>
      </c>
      <c r="N63" s="18" t="s">
        <v>10</v>
      </c>
      <c r="O63" s="18">
        <f>IF(J65="","",J65)</f>
        <v>0</v>
      </c>
      <c r="P63" s="17">
        <f>IF(L67="","",L67)</f>
        <v>0</v>
      </c>
      <c r="Q63" s="18" t="s">
        <v>10</v>
      </c>
      <c r="R63" s="40">
        <f>IF(J67="","",J67)</f>
        <v>1</v>
      </c>
      <c r="S63" s="68"/>
      <c r="T63" s="70"/>
      <c r="U63" s="70"/>
      <c r="V63" s="72"/>
      <c r="W63" s="72"/>
      <c r="X63" s="72"/>
      <c r="Y63" s="72"/>
      <c r="Z63" s="47"/>
    </row>
    <row r="64" spans="1:26">
      <c r="A64" s="48" t="s">
        <v>45</v>
      </c>
      <c r="B64" s="49"/>
      <c r="C64" s="50"/>
      <c r="D64" s="25"/>
      <c r="E64" s="20" t="str">
        <f>IF(D65="","",IF(D65=F65,"△",IF(D65&gt;=F65,"○","●")))</f>
        <v>●</v>
      </c>
      <c r="F64" s="21"/>
      <c r="G64" s="20"/>
      <c r="H64" s="20" t="str">
        <f>IF(G65="","",IF(G65=I65,"△",IF(G65&gt;=I65,"○","●")))</f>
        <v>●</v>
      </c>
      <c r="I64" s="21"/>
      <c r="J64" s="20"/>
      <c r="K64" s="20" t="str">
        <f>IF(J65="","",IF(J65=L65,"△",IF(J65&gt;=L65,"○","●")))</f>
        <v>△</v>
      </c>
      <c r="L64" s="21"/>
      <c r="M64" s="54"/>
      <c r="N64" s="55"/>
      <c r="O64" s="55"/>
      <c r="P64" s="2"/>
      <c r="Q64" s="11" t="str">
        <f>IF(P65="","",IF(P65=R65,"△",IF(P65&gt;=R65,"○","●")))</f>
        <v>△</v>
      </c>
      <c r="R64" s="39"/>
      <c r="S64" s="67">
        <f>IF(AND($E64="",$H64="",$N64="",$Q64=""),"",COUNTIF($D64:$Q64,"○"))</f>
        <v>0</v>
      </c>
      <c r="T64" s="69">
        <f>IF(AND($E64="",$H64="",$N64="",$Q64=""),"",COUNTIF($D64:$Q64,"△"))</f>
        <v>2</v>
      </c>
      <c r="U64" s="69">
        <f>IF(AND($E64="",$H64="",$N64="",$Q64=""),"",COUNTIF($D64:$Q64,"●"))</f>
        <v>2</v>
      </c>
      <c r="V64" s="71">
        <f>IF(S64="","",(S64*3)+(T64*1))</f>
        <v>2</v>
      </c>
      <c r="W64" s="71">
        <f>IF(S64="","",SUM(D65,J65,G65,P65))</f>
        <v>0</v>
      </c>
      <c r="X64" s="71">
        <f>IF(S64="","",SUM(F65,I65,L65,R65))</f>
        <v>3</v>
      </c>
      <c r="Y64" s="71">
        <f>IF(S64="","",W64-X64)</f>
        <v>-3</v>
      </c>
      <c r="Z64" s="47">
        <v>4</v>
      </c>
    </row>
    <row r="65" spans="1:26" ht="14.25" thickBot="1">
      <c r="A65" s="51"/>
      <c r="B65" s="52"/>
      <c r="C65" s="53"/>
      <c r="D65" s="30">
        <v>0</v>
      </c>
      <c r="E65" s="31" t="s">
        <v>10</v>
      </c>
      <c r="F65" s="32">
        <v>2</v>
      </c>
      <c r="G65" s="30">
        <v>0</v>
      </c>
      <c r="H65" s="31" t="s">
        <v>10</v>
      </c>
      <c r="I65" s="32">
        <v>1</v>
      </c>
      <c r="J65" s="30">
        <v>0</v>
      </c>
      <c r="K65" s="31" t="s">
        <v>10</v>
      </c>
      <c r="L65" s="32">
        <v>0</v>
      </c>
      <c r="M65" s="65"/>
      <c r="N65" s="66"/>
      <c r="O65" s="66"/>
      <c r="P65" s="17">
        <f>IF(O67="","",O67)</f>
        <v>0</v>
      </c>
      <c r="Q65" s="18" t="s">
        <v>10</v>
      </c>
      <c r="R65" s="40">
        <f>IF(M67="","",M67)</f>
        <v>0</v>
      </c>
      <c r="S65" s="68"/>
      <c r="T65" s="70"/>
      <c r="U65" s="70"/>
      <c r="V65" s="72"/>
      <c r="W65" s="72"/>
      <c r="X65" s="72"/>
      <c r="Y65" s="72"/>
      <c r="Z65" s="47"/>
    </row>
    <row r="66" spans="1:26">
      <c r="A66" s="48" t="s">
        <v>39</v>
      </c>
      <c r="B66" s="49"/>
      <c r="C66" s="50"/>
      <c r="D66" s="34"/>
      <c r="E66" s="20" t="str">
        <f>IF(D67="","",IF(D67=F67,"△",IF(D67&gt;=F67,"○","●")))</f>
        <v>●</v>
      </c>
      <c r="F66" s="21"/>
      <c r="G66" s="25"/>
      <c r="H66" s="20" t="str">
        <f t="shared" ref="H66" si="6">IF(G67="","",IF(G67=I67,"△",IF(G67&gt;=I67,"○","●")))</f>
        <v>○</v>
      </c>
      <c r="I66" s="21"/>
      <c r="J66" s="25"/>
      <c r="K66" s="20" t="str">
        <f t="shared" ref="K66" si="7">IF(J67="","",IF(J67=L67,"△",IF(J67&gt;=L67,"○","●")))</f>
        <v>○</v>
      </c>
      <c r="L66" s="21"/>
      <c r="M66" s="25"/>
      <c r="N66" s="20" t="str">
        <f t="shared" ref="N66" si="8">IF(M67="","",IF(M67=O67,"△",IF(M67&gt;=O67,"○","●")))</f>
        <v>△</v>
      </c>
      <c r="O66" s="21"/>
      <c r="P66" s="54"/>
      <c r="Q66" s="55"/>
      <c r="R66" s="55"/>
      <c r="S66" s="58">
        <f>IF(AND($E66="",$H66="",$K66="",$N66=""),"",COUNTIF($D66:$N66,"○"))</f>
        <v>2</v>
      </c>
      <c r="T66" s="60">
        <f>IF(AND($E66="",$H66="",$K66="",$N66=""),"",COUNTIF($D66:$Q66,"△"))</f>
        <v>1</v>
      </c>
      <c r="U66" s="60">
        <f>IF(AND($E66="",$H66="",$K66="",$N66=""),"",COUNTIF($D66:$Q66,"●"))</f>
        <v>1</v>
      </c>
      <c r="V66" s="62">
        <f>IF(S66="","",(S66*3)+(T66*1))</f>
        <v>7</v>
      </c>
      <c r="W66" s="62">
        <f>IF(S66="","",SUM(D67,J67,G67,M67))</f>
        <v>3</v>
      </c>
      <c r="X66" s="62">
        <f>IF(S66="","",SUM(F67,I67,L67,O67))</f>
        <v>2</v>
      </c>
      <c r="Y66" s="62">
        <f>IF(S66="","",W66-X66)</f>
        <v>1</v>
      </c>
      <c r="Z66" s="47">
        <v>2</v>
      </c>
    </row>
    <row r="67" spans="1:26" ht="14.25" thickBot="1">
      <c r="A67" s="51"/>
      <c r="B67" s="52"/>
      <c r="C67" s="53"/>
      <c r="D67" s="33">
        <v>1</v>
      </c>
      <c r="E67" s="23" t="s">
        <v>10</v>
      </c>
      <c r="F67" s="24">
        <v>2</v>
      </c>
      <c r="G67" s="22">
        <v>1</v>
      </c>
      <c r="H67" s="23" t="s">
        <v>10</v>
      </c>
      <c r="I67" s="24">
        <v>0</v>
      </c>
      <c r="J67" s="22">
        <v>1</v>
      </c>
      <c r="K67" s="23" t="s">
        <v>10</v>
      </c>
      <c r="L67" s="24">
        <v>0</v>
      </c>
      <c r="M67" s="22">
        <v>0</v>
      </c>
      <c r="N67" s="23" t="s">
        <v>10</v>
      </c>
      <c r="O67" s="24">
        <v>0</v>
      </c>
      <c r="P67" s="56"/>
      <c r="Q67" s="57"/>
      <c r="R67" s="57"/>
      <c r="S67" s="59"/>
      <c r="T67" s="61"/>
      <c r="U67" s="61"/>
      <c r="V67" s="63"/>
      <c r="W67" s="63"/>
      <c r="X67" s="63"/>
      <c r="Y67" s="63"/>
      <c r="Z67" s="64"/>
    </row>
  </sheetData>
  <mergeCells count="255">
    <mergeCell ref="R8:R9"/>
    <mergeCell ref="S8:S9"/>
    <mergeCell ref="T8:T9"/>
    <mergeCell ref="U8:U9"/>
    <mergeCell ref="V8:V9"/>
    <mergeCell ref="W8:W9"/>
    <mergeCell ref="A3:X3"/>
    <mergeCell ref="A5:C6"/>
    <mergeCell ref="H5:X5"/>
    <mergeCell ref="A8:C9"/>
    <mergeCell ref="D8:F9"/>
    <mergeCell ref="G8:I9"/>
    <mergeCell ref="J8:L9"/>
    <mergeCell ref="M8:O9"/>
    <mergeCell ref="P8:P9"/>
    <mergeCell ref="Q8:Q9"/>
    <mergeCell ref="A12:C13"/>
    <mergeCell ref="G12:I13"/>
    <mergeCell ref="P12:P13"/>
    <mergeCell ref="Q12:Q13"/>
    <mergeCell ref="R12:R13"/>
    <mergeCell ref="A10:C11"/>
    <mergeCell ref="D10:F11"/>
    <mergeCell ref="P10:P11"/>
    <mergeCell ref="Q10:Q11"/>
    <mergeCell ref="R10:R11"/>
    <mergeCell ref="S12:S13"/>
    <mergeCell ref="T12:T13"/>
    <mergeCell ref="U12:U13"/>
    <mergeCell ref="V12:V13"/>
    <mergeCell ref="W12:W13"/>
    <mergeCell ref="X12:X13"/>
    <mergeCell ref="T10:T11"/>
    <mergeCell ref="U10:U11"/>
    <mergeCell ref="V10:V11"/>
    <mergeCell ref="W10:W11"/>
    <mergeCell ref="X10:X11"/>
    <mergeCell ref="S10:S11"/>
    <mergeCell ref="A16:C17"/>
    <mergeCell ref="M16:O17"/>
    <mergeCell ref="P16:P17"/>
    <mergeCell ref="Q16:Q17"/>
    <mergeCell ref="R16:R17"/>
    <mergeCell ref="A14:C15"/>
    <mergeCell ref="J14:L15"/>
    <mergeCell ref="P14:P15"/>
    <mergeCell ref="Q14:Q15"/>
    <mergeCell ref="R14:R15"/>
    <mergeCell ref="S16:S17"/>
    <mergeCell ref="T16:T17"/>
    <mergeCell ref="U16:U17"/>
    <mergeCell ref="V16:V17"/>
    <mergeCell ref="W16:W17"/>
    <mergeCell ref="X16:X17"/>
    <mergeCell ref="T14:T15"/>
    <mergeCell ref="U14:U15"/>
    <mergeCell ref="V14:V15"/>
    <mergeCell ref="W14:W15"/>
    <mergeCell ref="X14:X15"/>
    <mergeCell ref="S14:S15"/>
    <mergeCell ref="A24:C25"/>
    <mergeCell ref="D24:F25"/>
    <mergeCell ref="S24:S25"/>
    <mergeCell ref="T24:T25"/>
    <mergeCell ref="U24:U25"/>
    <mergeCell ref="A20:X20"/>
    <mergeCell ref="A22:C23"/>
    <mergeCell ref="D22:F23"/>
    <mergeCell ref="G22:I23"/>
    <mergeCell ref="J22:L23"/>
    <mergeCell ref="M22:O23"/>
    <mergeCell ref="P22:R23"/>
    <mergeCell ref="S22:S23"/>
    <mergeCell ref="T22:T23"/>
    <mergeCell ref="U22:U23"/>
    <mergeCell ref="V24:V25"/>
    <mergeCell ref="W24:W25"/>
    <mergeCell ref="X24:X25"/>
    <mergeCell ref="Y24:Y25"/>
    <mergeCell ref="Z24:Z25"/>
    <mergeCell ref="AA24:AA25"/>
    <mergeCell ref="V22:V23"/>
    <mergeCell ref="W22:W23"/>
    <mergeCell ref="X22:X23"/>
    <mergeCell ref="Y22:Y23"/>
    <mergeCell ref="Z22:Z23"/>
    <mergeCell ref="A28:C29"/>
    <mergeCell ref="J28:L29"/>
    <mergeCell ref="S28:S29"/>
    <mergeCell ref="T28:T29"/>
    <mergeCell ref="U28:U29"/>
    <mergeCell ref="A26:C27"/>
    <mergeCell ref="G26:I27"/>
    <mergeCell ref="S26:S27"/>
    <mergeCell ref="T26:T27"/>
    <mergeCell ref="U26:U27"/>
    <mergeCell ref="V28:V29"/>
    <mergeCell ref="W28:W29"/>
    <mergeCell ref="X28:X29"/>
    <mergeCell ref="Y28:Y29"/>
    <mergeCell ref="Z28:Z29"/>
    <mergeCell ref="AA28:AA29"/>
    <mergeCell ref="W26:W27"/>
    <mergeCell ref="X26:X27"/>
    <mergeCell ref="Y26:Y27"/>
    <mergeCell ref="Z26:Z27"/>
    <mergeCell ref="AA26:AA27"/>
    <mergeCell ref="V26:V27"/>
    <mergeCell ref="A32:C33"/>
    <mergeCell ref="P32:R33"/>
    <mergeCell ref="S32:S33"/>
    <mergeCell ref="T32:T33"/>
    <mergeCell ref="U32:U33"/>
    <mergeCell ref="A30:C31"/>
    <mergeCell ref="M30:O31"/>
    <mergeCell ref="S30:S31"/>
    <mergeCell ref="T30:T31"/>
    <mergeCell ref="U30:U31"/>
    <mergeCell ref="V32:V33"/>
    <mergeCell ref="W32:W33"/>
    <mergeCell ref="X32:X33"/>
    <mergeCell ref="Y32:Y33"/>
    <mergeCell ref="Z32:Z33"/>
    <mergeCell ref="AA32:AA33"/>
    <mergeCell ref="W30:W31"/>
    <mergeCell ref="X30:X31"/>
    <mergeCell ref="Y30:Y31"/>
    <mergeCell ref="Z30:Z31"/>
    <mergeCell ref="AA30:AA31"/>
    <mergeCell ref="V30:V31"/>
    <mergeCell ref="R42:R43"/>
    <mergeCell ref="S42:S43"/>
    <mergeCell ref="T42:T43"/>
    <mergeCell ref="U42:U43"/>
    <mergeCell ref="V42:V43"/>
    <mergeCell ref="W42:W43"/>
    <mergeCell ref="A37:X37"/>
    <mergeCell ref="A39:C40"/>
    <mergeCell ref="H39:X39"/>
    <mergeCell ref="A42:C43"/>
    <mergeCell ref="D42:F43"/>
    <mergeCell ref="G42:I43"/>
    <mergeCell ref="J42:L43"/>
    <mergeCell ref="M42:O43"/>
    <mergeCell ref="P42:P43"/>
    <mergeCell ref="Q42:Q43"/>
    <mergeCell ref="A46:C47"/>
    <mergeCell ref="G46:I47"/>
    <mergeCell ref="P46:P47"/>
    <mergeCell ref="Q46:Q47"/>
    <mergeCell ref="R46:R47"/>
    <mergeCell ref="A44:C45"/>
    <mergeCell ref="D44:F45"/>
    <mergeCell ref="P44:P45"/>
    <mergeCell ref="Q44:Q45"/>
    <mergeCell ref="R44:R45"/>
    <mergeCell ref="S46:S47"/>
    <mergeCell ref="T46:T47"/>
    <mergeCell ref="U46:U47"/>
    <mergeCell ref="V46:V47"/>
    <mergeCell ref="W46:W47"/>
    <mergeCell ref="X46:X47"/>
    <mergeCell ref="T44:T45"/>
    <mergeCell ref="U44:U45"/>
    <mergeCell ref="V44:V45"/>
    <mergeCell ref="W44:W45"/>
    <mergeCell ref="X44:X45"/>
    <mergeCell ref="S44:S45"/>
    <mergeCell ref="A50:C51"/>
    <mergeCell ref="M50:O51"/>
    <mergeCell ref="P50:P51"/>
    <mergeCell ref="Q50:Q51"/>
    <mergeCell ref="R50:R51"/>
    <mergeCell ref="A48:C49"/>
    <mergeCell ref="J48:L49"/>
    <mergeCell ref="P48:P49"/>
    <mergeCell ref="Q48:Q49"/>
    <mergeCell ref="R48:R49"/>
    <mergeCell ref="S50:S51"/>
    <mergeCell ref="T50:T51"/>
    <mergeCell ref="U50:U51"/>
    <mergeCell ref="V50:V51"/>
    <mergeCell ref="W50:W51"/>
    <mergeCell ref="X50:X51"/>
    <mergeCell ref="T48:T49"/>
    <mergeCell ref="U48:U49"/>
    <mergeCell ref="V48:V49"/>
    <mergeCell ref="W48:W49"/>
    <mergeCell ref="X48:X49"/>
    <mergeCell ref="S48:S49"/>
    <mergeCell ref="A54:X54"/>
    <mergeCell ref="A56:C57"/>
    <mergeCell ref="D56:F57"/>
    <mergeCell ref="G56:I57"/>
    <mergeCell ref="J56:L57"/>
    <mergeCell ref="M56:O57"/>
    <mergeCell ref="P56:R57"/>
    <mergeCell ref="S56:S57"/>
    <mergeCell ref="T56:T57"/>
    <mergeCell ref="U56:U57"/>
    <mergeCell ref="V56:V57"/>
    <mergeCell ref="W56:W57"/>
    <mergeCell ref="X56:X57"/>
    <mergeCell ref="Y62:Y63"/>
    <mergeCell ref="Y56:Y57"/>
    <mergeCell ref="Z56:Z57"/>
    <mergeCell ref="A58:C59"/>
    <mergeCell ref="D58:F59"/>
    <mergeCell ref="S58:S59"/>
    <mergeCell ref="T58:T59"/>
    <mergeCell ref="U58:U59"/>
    <mergeCell ref="V58:V59"/>
    <mergeCell ref="W58:W59"/>
    <mergeCell ref="X58:X59"/>
    <mergeCell ref="Y58:Y59"/>
    <mergeCell ref="Z58:Z59"/>
    <mergeCell ref="A60:C61"/>
    <mergeCell ref="G60:I61"/>
    <mergeCell ref="S60:S61"/>
    <mergeCell ref="T60:T61"/>
    <mergeCell ref="U60:U61"/>
    <mergeCell ref="Z62:Z63"/>
    <mergeCell ref="A64:C65"/>
    <mergeCell ref="M64:O65"/>
    <mergeCell ref="S64:S65"/>
    <mergeCell ref="T64:T65"/>
    <mergeCell ref="U64:U65"/>
    <mergeCell ref="V60:V61"/>
    <mergeCell ref="W60:W61"/>
    <mergeCell ref="X60:X61"/>
    <mergeCell ref="Y60:Y61"/>
    <mergeCell ref="Z60:Z61"/>
    <mergeCell ref="A62:C63"/>
    <mergeCell ref="J62:L63"/>
    <mergeCell ref="S62:S63"/>
    <mergeCell ref="T62:T63"/>
    <mergeCell ref="U62:U63"/>
    <mergeCell ref="V62:V63"/>
    <mergeCell ref="W62:W63"/>
    <mergeCell ref="X62:X63"/>
    <mergeCell ref="Z66:Z67"/>
    <mergeCell ref="V64:V65"/>
    <mergeCell ref="W64:W65"/>
    <mergeCell ref="X64:X65"/>
    <mergeCell ref="Y64:Y65"/>
    <mergeCell ref="Z64:Z65"/>
    <mergeCell ref="A66:C67"/>
    <mergeCell ref="P66:R67"/>
    <mergeCell ref="S66:S67"/>
    <mergeCell ref="T66:T67"/>
    <mergeCell ref="U66:U67"/>
    <mergeCell ref="V66:V67"/>
    <mergeCell ref="W66:W67"/>
    <mergeCell ref="X66:X67"/>
    <mergeCell ref="Y66:Y67"/>
  </mergeCells>
  <phoneticPr fontId="10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Z63"/>
  <sheetViews>
    <sheetView topLeftCell="A16" workbookViewId="0">
      <selection activeCell="L30" sqref="L30"/>
    </sheetView>
  </sheetViews>
  <sheetFormatPr defaultRowHeight="13.5"/>
  <cols>
    <col min="1" max="15" width="3.125" style="28" customWidth="1"/>
    <col min="16" max="18" width="3.75" style="28" bestFit="1" customWidth="1"/>
    <col min="19" max="25" width="5.75" style="28" bestFit="1" customWidth="1"/>
    <col min="26" max="26" width="5.75" bestFit="1" customWidth="1"/>
  </cols>
  <sheetData>
    <row r="3" spans="1:24">
      <c r="A3" s="93" t="s">
        <v>46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5" spans="1:24" ht="13.5" customHeight="1">
      <c r="A5" s="107" t="s">
        <v>0</v>
      </c>
      <c r="B5" s="108"/>
      <c r="C5" s="108"/>
      <c r="G5" s="29"/>
      <c r="H5" s="109" t="s">
        <v>1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</row>
    <row r="6" spans="1:24">
      <c r="A6" s="108"/>
      <c r="B6" s="108"/>
      <c r="C6" s="108"/>
    </row>
    <row r="7" spans="1:24" ht="14.25" thickBot="1"/>
    <row r="8" spans="1:24" s="28" customFormat="1">
      <c r="A8" s="48"/>
      <c r="B8" s="49"/>
      <c r="C8" s="50"/>
      <c r="D8" s="94" t="str">
        <f>A10</f>
        <v>清田緑</v>
      </c>
      <c r="E8" s="95"/>
      <c r="F8" s="96"/>
      <c r="G8" s="94" t="str">
        <f>A12</f>
        <v>札幌西</v>
      </c>
      <c r="H8" s="95"/>
      <c r="I8" s="96"/>
      <c r="J8" s="94" t="str">
        <f>A14</f>
        <v>北郷</v>
      </c>
      <c r="K8" s="95"/>
      <c r="L8" s="96"/>
      <c r="M8" s="94" t="str">
        <f>A16</f>
        <v>元町</v>
      </c>
      <c r="N8" s="95"/>
      <c r="O8" s="95"/>
      <c r="P8" s="100" t="s">
        <v>2</v>
      </c>
      <c r="Q8" s="80" t="s">
        <v>3</v>
      </c>
      <c r="R8" s="80" t="s">
        <v>4</v>
      </c>
      <c r="S8" s="80" t="s">
        <v>5</v>
      </c>
      <c r="T8" s="80" t="s">
        <v>6</v>
      </c>
      <c r="U8" s="80" t="s">
        <v>7</v>
      </c>
      <c r="V8" s="80" t="s">
        <v>8</v>
      </c>
      <c r="W8" s="82" t="s">
        <v>9</v>
      </c>
      <c r="X8" s="1"/>
    </row>
    <row r="9" spans="1:24" s="28" customFormat="1" ht="14.25" thickBot="1">
      <c r="A9" s="51"/>
      <c r="B9" s="52"/>
      <c r="C9" s="53"/>
      <c r="D9" s="97"/>
      <c r="E9" s="98"/>
      <c r="F9" s="99"/>
      <c r="G9" s="97"/>
      <c r="H9" s="98"/>
      <c r="I9" s="99"/>
      <c r="J9" s="97"/>
      <c r="K9" s="98"/>
      <c r="L9" s="99"/>
      <c r="M9" s="97"/>
      <c r="N9" s="98"/>
      <c r="O9" s="98"/>
      <c r="P9" s="101"/>
      <c r="Q9" s="81"/>
      <c r="R9" s="81"/>
      <c r="S9" s="81"/>
      <c r="T9" s="81"/>
      <c r="U9" s="81"/>
      <c r="V9" s="81"/>
      <c r="W9" s="83"/>
      <c r="X9" s="1"/>
    </row>
    <row r="10" spans="1:24" s="28" customFormat="1" ht="13.5" customHeight="1">
      <c r="A10" s="48" t="s">
        <v>26</v>
      </c>
      <c r="B10" s="49"/>
      <c r="C10" s="50"/>
      <c r="D10" s="84"/>
      <c r="E10" s="85"/>
      <c r="F10" s="86"/>
      <c r="G10" s="2"/>
      <c r="H10" s="3" t="str">
        <f>IF(G11="","",IF(G11=I11,"△",IF(G11&gt;=I11,"○","●")))</f>
        <v>○</v>
      </c>
      <c r="I10" s="4"/>
      <c r="J10" s="2"/>
      <c r="K10" s="3" t="str">
        <f>IF(J11="","",IF(J11=L11,"△",IF(J11&gt;=L11,"○","●")))</f>
        <v>○</v>
      </c>
      <c r="L10" s="5"/>
      <c r="M10" s="6"/>
      <c r="N10" s="3" t="str">
        <f>IF(M11="","",IF(M11=O11,"△",IF(M11&gt;=O11,"○","●")))</f>
        <v>●</v>
      </c>
      <c r="O10" s="26"/>
      <c r="P10" s="90">
        <f>IF(AND($H10="",$K10="",$N10=""),"",COUNTIF($D10:$N10,"○"))</f>
        <v>2</v>
      </c>
      <c r="Q10" s="91">
        <f>IF(AND($H10="",$K10="",$N10=""),"",COUNTIF($D10:$N10,"△"))</f>
        <v>0</v>
      </c>
      <c r="R10" s="91">
        <f>IF(AND($H10="",$K10="",$N10=""),"",COUNTIF($D10:$N10,"●"))</f>
        <v>1</v>
      </c>
      <c r="S10" s="91">
        <f>IF(P10="","",(P10*3)+(Q10*1))</f>
        <v>6</v>
      </c>
      <c r="T10" s="91">
        <f>IF(P10="","",SUM(G11,J11,M11))</f>
        <v>4</v>
      </c>
      <c r="U10" s="91">
        <f>IF(P10="","",SUM(I11,L11,O11))</f>
        <v>1</v>
      </c>
      <c r="V10" s="91">
        <f>IF(P10="","",T10-U10)</f>
        <v>3</v>
      </c>
      <c r="W10" s="106">
        <f>IF(X10="","",RANK(X10,$X10:$X17,0))</f>
        <v>2</v>
      </c>
      <c r="X10" s="104">
        <f>IF(V10="","",$S10*100+$V10*10+T10)</f>
        <v>634</v>
      </c>
    </row>
    <row r="11" spans="1:24" s="28" customFormat="1" ht="14.25" customHeight="1" thickBot="1">
      <c r="A11" s="73"/>
      <c r="B11" s="74"/>
      <c r="C11" s="75"/>
      <c r="D11" s="87"/>
      <c r="E11" s="88"/>
      <c r="F11" s="89"/>
      <c r="G11" s="7">
        <f>IF(F13="","",F13)</f>
        <v>3</v>
      </c>
      <c r="H11" s="8" t="s">
        <v>10</v>
      </c>
      <c r="I11" s="9">
        <f>IF(D13="","",D13)</f>
        <v>0</v>
      </c>
      <c r="J11" s="7">
        <f>IF(F15="","",F15)</f>
        <v>1</v>
      </c>
      <c r="K11" s="8" t="s">
        <v>10</v>
      </c>
      <c r="L11" s="9">
        <f>IF(D15="","",D15)</f>
        <v>0</v>
      </c>
      <c r="M11" s="7">
        <f>IF(F17="","",F17)</f>
        <v>0</v>
      </c>
      <c r="N11" s="8" t="s">
        <v>10</v>
      </c>
      <c r="O11" s="8">
        <f>IF(D17="","",D17)</f>
        <v>1</v>
      </c>
      <c r="P11" s="68"/>
      <c r="Q11" s="70"/>
      <c r="R11" s="70"/>
      <c r="S11" s="70"/>
      <c r="T11" s="70"/>
      <c r="U11" s="70"/>
      <c r="V11" s="70"/>
      <c r="W11" s="103"/>
      <c r="X11" s="104"/>
    </row>
    <row r="12" spans="1:24" s="28" customFormat="1" ht="13.5" customHeight="1">
      <c r="A12" s="48" t="s">
        <v>47</v>
      </c>
      <c r="B12" s="49"/>
      <c r="C12" s="50"/>
      <c r="D12" s="10"/>
      <c r="E12" s="11" t="str">
        <f>IF(D13="","",IF(D13=F13,"△",IF(D13&gt;=F13,"○","●")))</f>
        <v>●</v>
      </c>
      <c r="F12" s="12"/>
      <c r="G12" s="54"/>
      <c r="H12" s="55"/>
      <c r="I12" s="76"/>
      <c r="J12" s="6"/>
      <c r="K12" s="11" t="str">
        <f>IF(J13="","",IF(J13=L13,"△",IF(J13&gt;=L13,"○","●")))</f>
        <v>○</v>
      </c>
      <c r="L12" s="13"/>
      <c r="M12" s="6"/>
      <c r="N12" s="11" t="str">
        <f>IF(M13="","",IF(M13=O13,"△",IF(M13&gt;=O13,"○","●")))</f>
        <v>●</v>
      </c>
      <c r="O12" s="27"/>
      <c r="P12" s="67">
        <f>IF(AND($E12="",$K12="",$N12=""),"",COUNTIF($D12:$N12,"○"))</f>
        <v>1</v>
      </c>
      <c r="Q12" s="69">
        <f>IF(AND($E12="",$K12="",$N12=""),"",COUNTIF($D12:$N12,"△"))</f>
        <v>0</v>
      </c>
      <c r="R12" s="69">
        <f>IF(AND($E12="",$K12="",$N12=""),"",COUNTIF($D12:$N12,"●"))</f>
        <v>2</v>
      </c>
      <c r="S12" s="71">
        <f>IF(P12="","",(P12*3)+(Q12*1))</f>
        <v>3</v>
      </c>
      <c r="T12" s="71">
        <f>IF(P12="","",SUM(D13,J13,M13))</f>
        <v>5</v>
      </c>
      <c r="U12" s="71">
        <f>IF(P12="","",SUM(F13,L13,O13))</f>
        <v>11</v>
      </c>
      <c r="V12" s="71">
        <f>IF(P12="","",T12-U12)</f>
        <v>-6</v>
      </c>
      <c r="W12" s="102">
        <f>IF(X12="","",RANK(X12,$X10:$X17,0))</f>
        <v>3</v>
      </c>
      <c r="X12" s="104">
        <f>IF(V12="","",$S12*100+$V12*10+T12)</f>
        <v>245</v>
      </c>
    </row>
    <row r="13" spans="1:24" s="28" customFormat="1" ht="14.25" customHeight="1" thickBot="1">
      <c r="A13" s="73"/>
      <c r="B13" s="74"/>
      <c r="C13" s="75"/>
      <c r="D13" s="14">
        <v>0</v>
      </c>
      <c r="E13" s="15" t="s">
        <v>10</v>
      </c>
      <c r="F13" s="16">
        <v>3</v>
      </c>
      <c r="G13" s="77"/>
      <c r="H13" s="78"/>
      <c r="I13" s="79"/>
      <c r="J13" s="17">
        <f>IF(I15="","",I15)</f>
        <v>4</v>
      </c>
      <c r="K13" s="18" t="s">
        <v>10</v>
      </c>
      <c r="L13" s="19">
        <f>IF(G15="","",G15)</f>
        <v>3</v>
      </c>
      <c r="M13" s="17">
        <f>IF(I17="","",I17)</f>
        <v>1</v>
      </c>
      <c r="N13" s="18" t="s">
        <v>10</v>
      </c>
      <c r="O13" s="18">
        <f>IF(G17="","",G17)</f>
        <v>5</v>
      </c>
      <c r="P13" s="68"/>
      <c r="Q13" s="70"/>
      <c r="R13" s="70"/>
      <c r="S13" s="72"/>
      <c r="T13" s="72"/>
      <c r="U13" s="72"/>
      <c r="V13" s="72"/>
      <c r="W13" s="103"/>
      <c r="X13" s="104"/>
    </row>
    <row r="14" spans="1:24" s="28" customFormat="1" ht="13.5" customHeight="1">
      <c r="A14" s="48" t="s">
        <v>48</v>
      </c>
      <c r="B14" s="49"/>
      <c r="C14" s="50"/>
      <c r="D14" s="10"/>
      <c r="E14" s="11" t="str">
        <f>IF(D15="","",IF(D15=F15,"△",IF(D15&gt;=F15,"○","●")))</f>
        <v>●</v>
      </c>
      <c r="F14" s="12"/>
      <c r="G14" s="11"/>
      <c r="H14" s="11" t="str">
        <f>IF(G15="","",IF(G15=I15,"△",IF(G15&gt;=I15,"○","●")))</f>
        <v>●</v>
      </c>
      <c r="I14" s="12"/>
      <c r="J14" s="54"/>
      <c r="K14" s="55"/>
      <c r="L14" s="76"/>
      <c r="M14" s="6"/>
      <c r="N14" s="11" t="str">
        <f>IF(M15="","",IF(M15=O15,"△",IF(M15&gt;=O15,"○","●")))</f>
        <v>●</v>
      </c>
      <c r="O14" s="27"/>
      <c r="P14" s="67">
        <f>IF(AND($E14="",$H14="",$N14=""),"",COUNTIF($D14:$N14,"○"))</f>
        <v>0</v>
      </c>
      <c r="Q14" s="69">
        <f>IF(AND($E14="",$H14="",$N14=""),"",COUNTIF($D14:$N14,"△"))</f>
        <v>0</v>
      </c>
      <c r="R14" s="69">
        <f>IF(AND($E14="",$H14="",$N14=""),"",COUNTIF($D14:$N14,"●"))</f>
        <v>3</v>
      </c>
      <c r="S14" s="71">
        <f>IF(P14="","",(P14*3)+(Q14*1))</f>
        <v>0</v>
      </c>
      <c r="T14" s="71">
        <f>IF(P14="","",SUM(G15,D15,M15))</f>
        <v>3</v>
      </c>
      <c r="U14" s="71">
        <f>IF(P14="","",SUM(F15,I15,O15))</f>
        <v>6</v>
      </c>
      <c r="V14" s="71">
        <f>IF(P14="","",T14-U14)</f>
        <v>-3</v>
      </c>
      <c r="W14" s="102">
        <f>IF(X14="","",RANK(X14,$X10:$X17,0))</f>
        <v>4</v>
      </c>
      <c r="X14" s="104">
        <f>IF(V14="","",$S14*100+$V14*10+T14)</f>
        <v>-27</v>
      </c>
    </row>
    <row r="15" spans="1:24" s="28" customFormat="1" ht="14.25" customHeight="1" thickBot="1">
      <c r="A15" s="73"/>
      <c r="B15" s="74"/>
      <c r="C15" s="75"/>
      <c r="D15" s="14">
        <v>0</v>
      </c>
      <c r="E15" s="15" t="s">
        <v>10</v>
      </c>
      <c r="F15" s="16">
        <v>1</v>
      </c>
      <c r="G15" s="14">
        <v>3</v>
      </c>
      <c r="H15" s="15" t="s">
        <v>10</v>
      </c>
      <c r="I15" s="16">
        <v>4</v>
      </c>
      <c r="J15" s="77"/>
      <c r="K15" s="78"/>
      <c r="L15" s="79"/>
      <c r="M15" s="17">
        <f>IF(L17="","",L17)</f>
        <v>0</v>
      </c>
      <c r="N15" s="18" t="s">
        <v>10</v>
      </c>
      <c r="O15" s="18">
        <f>IF(J17="","",J17)</f>
        <v>1</v>
      </c>
      <c r="P15" s="68"/>
      <c r="Q15" s="70"/>
      <c r="R15" s="70"/>
      <c r="S15" s="72"/>
      <c r="T15" s="72"/>
      <c r="U15" s="72"/>
      <c r="V15" s="72"/>
      <c r="W15" s="103"/>
      <c r="X15" s="104"/>
    </row>
    <row r="16" spans="1:24" s="28" customFormat="1" ht="13.5" customHeight="1">
      <c r="A16" s="48" t="s">
        <v>23</v>
      </c>
      <c r="B16" s="49"/>
      <c r="C16" s="50"/>
      <c r="D16" s="25"/>
      <c r="E16" s="20" t="str">
        <f>IF(D17="","",IF(D17=F17,"△",IF(D17&gt;=F17,"○","●")))</f>
        <v>○</v>
      </c>
      <c r="F16" s="21"/>
      <c r="G16" s="20"/>
      <c r="H16" s="20" t="str">
        <f>IF(G17="","",IF(G17=I17,"△",IF(G17&gt;=I17,"○","●")))</f>
        <v>○</v>
      </c>
      <c r="I16" s="21"/>
      <c r="J16" s="20"/>
      <c r="K16" s="20" t="str">
        <f>IF(J17="","",IF(J17=L17,"△",IF(J17&gt;=L17,"○","●")))</f>
        <v>○</v>
      </c>
      <c r="L16" s="21"/>
      <c r="M16" s="54"/>
      <c r="N16" s="55"/>
      <c r="O16" s="55"/>
      <c r="P16" s="67">
        <f>IF(AND($E16="",$H16="",$N16=""),"",COUNTIF($D16:$N16,"○"))</f>
        <v>3</v>
      </c>
      <c r="Q16" s="69">
        <f>IF(AND($E16="",$H16="",$N16=""),"",COUNTIF($D16:$N16,"△"))</f>
        <v>0</v>
      </c>
      <c r="R16" s="69">
        <f>IF(AND($E16="",$H16="",$N16=""),"",COUNTIF($D16:$N16,"●"))</f>
        <v>0</v>
      </c>
      <c r="S16" s="71">
        <f>IF(P16="","",(P16*3)+(Q16*1))</f>
        <v>9</v>
      </c>
      <c r="T16" s="71">
        <f>IF(P16="","",SUM(G17,D17,M17))</f>
        <v>6</v>
      </c>
      <c r="U16" s="71">
        <f>IF(P16="","",SUM(F17,I17,O17))</f>
        <v>1</v>
      </c>
      <c r="V16" s="71">
        <f>IF(P16="","",T16-U16)</f>
        <v>5</v>
      </c>
      <c r="W16" s="102">
        <f>IF(X16="","",RANK(X16,$X12:$X19,0))</f>
        <v>1</v>
      </c>
      <c r="X16" s="104">
        <f>IF(V16="","",$S16*100+$V16*10+T16)</f>
        <v>956</v>
      </c>
    </row>
    <row r="17" spans="1:24" ht="14.25" customHeight="1" thickBot="1">
      <c r="A17" s="51"/>
      <c r="B17" s="52"/>
      <c r="C17" s="53"/>
      <c r="D17" s="22">
        <v>1</v>
      </c>
      <c r="E17" s="23" t="s">
        <v>10</v>
      </c>
      <c r="F17" s="24">
        <v>0</v>
      </c>
      <c r="G17" s="22">
        <v>5</v>
      </c>
      <c r="H17" s="23" t="s">
        <v>10</v>
      </c>
      <c r="I17" s="24">
        <v>1</v>
      </c>
      <c r="J17" s="22">
        <v>1</v>
      </c>
      <c r="K17" s="23" t="s">
        <v>10</v>
      </c>
      <c r="L17" s="24">
        <v>0</v>
      </c>
      <c r="M17" s="56"/>
      <c r="N17" s="57"/>
      <c r="O17" s="57"/>
      <c r="P17" s="59"/>
      <c r="Q17" s="61"/>
      <c r="R17" s="61"/>
      <c r="S17" s="63"/>
      <c r="T17" s="63"/>
      <c r="U17" s="63"/>
      <c r="V17" s="63"/>
      <c r="W17" s="105"/>
      <c r="X17" s="104"/>
    </row>
    <row r="19" spans="1:24" ht="14.25" thickBot="1"/>
    <row r="20" spans="1:24" s="28" customFormat="1">
      <c r="A20" s="48"/>
      <c r="B20" s="49"/>
      <c r="C20" s="50"/>
      <c r="D20" s="94" t="str">
        <f>A22</f>
        <v>東橋</v>
      </c>
      <c r="E20" s="95"/>
      <c r="F20" s="96"/>
      <c r="G20" s="138" t="str">
        <f>A24</f>
        <v>しらかば台</v>
      </c>
      <c r="H20" s="139"/>
      <c r="I20" s="140"/>
      <c r="J20" s="94" t="str">
        <f>A26</f>
        <v>北郷</v>
      </c>
      <c r="K20" s="95"/>
      <c r="L20" s="96"/>
      <c r="M20" s="116" t="str">
        <f>A28</f>
        <v>小樽イレブン</v>
      </c>
      <c r="N20" s="117"/>
      <c r="O20" s="117"/>
      <c r="P20" s="100" t="s">
        <v>2</v>
      </c>
      <c r="Q20" s="80" t="s">
        <v>3</v>
      </c>
      <c r="R20" s="80" t="s">
        <v>4</v>
      </c>
      <c r="S20" s="80" t="s">
        <v>5</v>
      </c>
      <c r="T20" s="80" t="s">
        <v>6</v>
      </c>
      <c r="U20" s="80" t="s">
        <v>7</v>
      </c>
      <c r="V20" s="80" t="s">
        <v>8</v>
      </c>
      <c r="W20" s="82" t="s">
        <v>9</v>
      </c>
      <c r="X20" s="1"/>
    </row>
    <row r="21" spans="1:24" s="28" customFormat="1" ht="14.25" thickBot="1">
      <c r="A21" s="51"/>
      <c r="B21" s="52"/>
      <c r="C21" s="53"/>
      <c r="D21" s="97"/>
      <c r="E21" s="98"/>
      <c r="F21" s="99"/>
      <c r="G21" s="141"/>
      <c r="H21" s="142"/>
      <c r="I21" s="143"/>
      <c r="J21" s="97"/>
      <c r="K21" s="98"/>
      <c r="L21" s="99"/>
      <c r="M21" s="119"/>
      <c r="N21" s="120"/>
      <c r="O21" s="120"/>
      <c r="P21" s="101"/>
      <c r="Q21" s="81"/>
      <c r="R21" s="81"/>
      <c r="S21" s="81"/>
      <c r="T21" s="81"/>
      <c r="U21" s="81"/>
      <c r="V21" s="81"/>
      <c r="W21" s="83"/>
      <c r="X21" s="1"/>
    </row>
    <row r="22" spans="1:24" s="28" customFormat="1" ht="13.5" customHeight="1">
      <c r="A22" s="48" t="s">
        <v>49</v>
      </c>
      <c r="B22" s="49"/>
      <c r="C22" s="50"/>
      <c r="D22" s="84"/>
      <c r="E22" s="85"/>
      <c r="F22" s="86"/>
      <c r="G22" s="2"/>
      <c r="H22" s="3" t="str">
        <f>IF(G23="","",IF(G23=I23,"△",IF(G23&gt;=I23,"○","●")))</f>
        <v>○</v>
      </c>
      <c r="I22" s="4"/>
      <c r="J22" s="2"/>
      <c r="K22" s="3" t="str">
        <f>IF(J23="","",IF(J23=L23,"△",IF(J23&gt;=L23,"○","●")))</f>
        <v>●</v>
      </c>
      <c r="L22" s="5"/>
      <c r="M22" s="6"/>
      <c r="N22" s="3" t="str">
        <f>IF(M23="","",IF(M23=O23,"△",IF(M23&gt;=O23,"○","●")))</f>
        <v>●</v>
      </c>
      <c r="O22" s="26"/>
      <c r="P22" s="90">
        <f>IF(AND($H22="",$K22="",$N22=""),"",COUNTIF($D22:$N22,"○"))</f>
        <v>1</v>
      </c>
      <c r="Q22" s="91">
        <f>IF(AND($H22="",$K22="",$N22=""),"",COUNTIF($D22:$N22,"△"))</f>
        <v>0</v>
      </c>
      <c r="R22" s="91">
        <f>IF(AND($H22="",$K22="",$N22=""),"",COUNTIF($D22:$N22,"●"))</f>
        <v>2</v>
      </c>
      <c r="S22" s="91">
        <f>IF(P22="","",(P22*3)+(Q22*1))</f>
        <v>3</v>
      </c>
      <c r="T22" s="91">
        <f>IF(P22="","",SUM(G23,J23,M23))</f>
        <v>4</v>
      </c>
      <c r="U22" s="91">
        <f>IF(P22="","",SUM(I23,L23,O23))</f>
        <v>16</v>
      </c>
      <c r="V22" s="91">
        <f>IF(P22="","",T22-U22)</f>
        <v>-12</v>
      </c>
      <c r="W22" s="106">
        <f>IF(X22="","",RANK(X22,$X22:$X29,0))</f>
        <v>3</v>
      </c>
      <c r="X22" s="104">
        <f>IF(V22="","",$S22*100+$V22*10+T22)</f>
        <v>184</v>
      </c>
    </row>
    <row r="23" spans="1:24" s="28" customFormat="1" ht="14.25" customHeight="1" thickBot="1">
      <c r="A23" s="73"/>
      <c r="B23" s="74"/>
      <c r="C23" s="75"/>
      <c r="D23" s="87"/>
      <c r="E23" s="88"/>
      <c r="F23" s="89"/>
      <c r="G23" s="7">
        <f>IF(F25="","",F25)</f>
        <v>2</v>
      </c>
      <c r="H23" s="8" t="s">
        <v>10</v>
      </c>
      <c r="I23" s="9">
        <f>IF(D25="","",D25)</f>
        <v>1</v>
      </c>
      <c r="J23" s="7">
        <f>IF(F27="","",F27)</f>
        <v>1</v>
      </c>
      <c r="K23" s="8" t="s">
        <v>10</v>
      </c>
      <c r="L23" s="9">
        <f>IF(D27="","",D27)</f>
        <v>6</v>
      </c>
      <c r="M23" s="7">
        <f>IF(F29="","",F29)</f>
        <v>1</v>
      </c>
      <c r="N23" s="8" t="s">
        <v>10</v>
      </c>
      <c r="O23" s="8">
        <f>IF(D29="","",D29)</f>
        <v>9</v>
      </c>
      <c r="P23" s="68"/>
      <c r="Q23" s="70"/>
      <c r="R23" s="70"/>
      <c r="S23" s="70"/>
      <c r="T23" s="70"/>
      <c r="U23" s="70"/>
      <c r="V23" s="70"/>
      <c r="W23" s="103"/>
      <c r="X23" s="104"/>
    </row>
    <row r="24" spans="1:24" s="28" customFormat="1" ht="13.5" customHeight="1">
      <c r="A24" s="147" t="s">
        <v>50</v>
      </c>
      <c r="B24" s="148"/>
      <c r="C24" s="149"/>
      <c r="D24" s="10"/>
      <c r="E24" s="11" t="str">
        <f>IF(D25="","",IF(D25=F25,"△",IF(D25&gt;=F25,"○","●")))</f>
        <v>●</v>
      </c>
      <c r="F24" s="12"/>
      <c r="G24" s="54"/>
      <c r="H24" s="55"/>
      <c r="I24" s="76"/>
      <c r="J24" s="6"/>
      <c r="K24" s="11" t="str">
        <f>IF(J25="","",IF(J25=L25,"△",IF(J25&gt;=L25,"○","●")))</f>
        <v>●</v>
      </c>
      <c r="L24" s="13"/>
      <c r="M24" s="6"/>
      <c r="N24" s="11" t="str">
        <f>IF(M25="","",IF(M25=O25,"△",IF(M25&gt;=O25,"○","●")))</f>
        <v>●</v>
      </c>
      <c r="O24" s="27"/>
      <c r="P24" s="67">
        <f>IF(AND($E24="",$K24="",$N24=""),"",COUNTIF($D24:$N24,"○"))</f>
        <v>0</v>
      </c>
      <c r="Q24" s="69">
        <f>IF(AND($E24="",$K24="",$N24=""),"",COUNTIF($D24:$N24,"△"))</f>
        <v>0</v>
      </c>
      <c r="R24" s="69">
        <f>IF(AND($E24="",$K24="",$N24=""),"",COUNTIF($D24:$N24,"●"))</f>
        <v>3</v>
      </c>
      <c r="S24" s="71">
        <f>IF(P24="","",(P24*3)+(Q24*1))</f>
        <v>0</v>
      </c>
      <c r="T24" s="71">
        <f>IF(P24="","",SUM(D25,J25,M25))</f>
        <v>2</v>
      </c>
      <c r="U24" s="71">
        <f>IF(P24="","",SUM(F25,L25,O25))</f>
        <v>9</v>
      </c>
      <c r="V24" s="71">
        <f>IF(P24="","",T24-U24)</f>
        <v>-7</v>
      </c>
      <c r="W24" s="102">
        <f>IF(X24="","",RANK(X24,$X22:$X29,0))</f>
        <v>4</v>
      </c>
      <c r="X24" s="104">
        <f>IF(V24="","",$S24*100+$V24*10+T24)</f>
        <v>-68</v>
      </c>
    </row>
    <row r="25" spans="1:24" s="28" customFormat="1" ht="14.25" customHeight="1" thickBot="1">
      <c r="A25" s="150"/>
      <c r="B25" s="151"/>
      <c r="C25" s="152"/>
      <c r="D25" s="14">
        <v>1</v>
      </c>
      <c r="E25" s="15" t="s">
        <v>10</v>
      </c>
      <c r="F25" s="16">
        <v>2</v>
      </c>
      <c r="G25" s="77"/>
      <c r="H25" s="78"/>
      <c r="I25" s="79"/>
      <c r="J25" s="17">
        <f>IF(I27="","",I27)</f>
        <v>1</v>
      </c>
      <c r="K25" s="18" t="s">
        <v>10</v>
      </c>
      <c r="L25" s="19">
        <f>IF(G27="","",G27)</f>
        <v>3</v>
      </c>
      <c r="M25" s="17">
        <f>IF(I29="","",I29)</f>
        <v>0</v>
      </c>
      <c r="N25" s="18" t="s">
        <v>10</v>
      </c>
      <c r="O25" s="18">
        <f>IF(G29="","",G29)</f>
        <v>4</v>
      </c>
      <c r="P25" s="68"/>
      <c r="Q25" s="70"/>
      <c r="R25" s="70"/>
      <c r="S25" s="72"/>
      <c r="T25" s="72"/>
      <c r="U25" s="72"/>
      <c r="V25" s="72"/>
      <c r="W25" s="103"/>
      <c r="X25" s="104"/>
    </row>
    <row r="26" spans="1:24" s="28" customFormat="1" ht="13.5" customHeight="1">
      <c r="A26" s="48" t="s">
        <v>48</v>
      </c>
      <c r="B26" s="49"/>
      <c r="C26" s="50"/>
      <c r="D26" s="10"/>
      <c r="E26" s="11" t="str">
        <f>IF(D27="","",IF(D27=F27,"△",IF(D27&gt;=F27,"○","●")))</f>
        <v>○</v>
      </c>
      <c r="F26" s="12"/>
      <c r="G26" s="11"/>
      <c r="H26" s="11" t="str">
        <f>IF(G27="","",IF(G27=I27,"△",IF(G27&gt;=I27,"○","●")))</f>
        <v>○</v>
      </c>
      <c r="I26" s="12"/>
      <c r="J26" s="54"/>
      <c r="K26" s="55"/>
      <c r="L26" s="76"/>
      <c r="M26" s="6"/>
      <c r="N26" s="11" t="str">
        <f>IF(M27="","",IF(M27=O27,"△",IF(M27&gt;=O27,"○","●")))</f>
        <v>△</v>
      </c>
      <c r="O26" s="27"/>
      <c r="P26" s="67">
        <f>IF(AND($E26="",$H26="",$N26=""),"",COUNTIF($D26:$N26,"○"))</f>
        <v>2</v>
      </c>
      <c r="Q26" s="69">
        <f>IF(AND($E26="",$H26="",$N26=""),"",COUNTIF($D26:$N26,"△"))</f>
        <v>1</v>
      </c>
      <c r="R26" s="69">
        <f>IF(AND($E26="",$H26="",$N26=""),"",COUNTIF($D26:$N26,"●"))</f>
        <v>0</v>
      </c>
      <c r="S26" s="71">
        <f>IF(P26="","",(P26*3)+(Q26*1))</f>
        <v>7</v>
      </c>
      <c r="T26" s="71">
        <f>IF(P26="","",SUM(G27,D27,M27))</f>
        <v>11</v>
      </c>
      <c r="U26" s="71">
        <f>IF(P26="","",SUM(F27,I27,O27))</f>
        <v>4</v>
      </c>
      <c r="V26" s="71">
        <f>IF(P26="","",T26-U26)</f>
        <v>7</v>
      </c>
      <c r="W26" s="102">
        <f>IF(X26="","",RANK(X26,$X22:$X29,0))</f>
        <v>2</v>
      </c>
      <c r="X26" s="104">
        <f>IF(V26="","",$S26*100+$V26*10+T26)</f>
        <v>781</v>
      </c>
    </row>
    <row r="27" spans="1:24" s="28" customFormat="1" ht="14.25" customHeight="1" thickBot="1">
      <c r="A27" s="73"/>
      <c r="B27" s="74"/>
      <c r="C27" s="75"/>
      <c r="D27" s="14">
        <v>6</v>
      </c>
      <c r="E27" s="15" t="s">
        <v>10</v>
      </c>
      <c r="F27" s="16">
        <v>1</v>
      </c>
      <c r="G27" s="14">
        <v>3</v>
      </c>
      <c r="H27" s="15" t="s">
        <v>10</v>
      </c>
      <c r="I27" s="16">
        <v>1</v>
      </c>
      <c r="J27" s="77"/>
      <c r="K27" s="78"/>
      <c r="L27" s="79"/>
      <c r="M27" s="17">
        <f>IF(L29="","",L29)</f>
        <v>2</v>
      </c>
      <c r="N27" s="18" t="s">
        <v>10</v>
      </c>
      <c r="O27" s="18">
        <f>IF(J29="","",J29)</f>
        <v>2</v>
      </c>
      <c r="P27" s="68"/>
      <c r="Q27" s="70"/>
      <c r="R27" s="70"/>
      <c r="S27" s="72"/>
      <c r="T27" s="72"/>
      <c r="U27" s="72"/>
      <c r="V27" s="72"/>
      <c r="W27" s="103"/>
      <c r="X27" s="104"/>
    </row>
    <row r="28" spans="1:24" s="28" customFormat="1" ht="13.5" customHeight="1">
      <c r="A28" s="110" t="s">
        <v>40</v>
      </c>
      <c r="B28" s="111"/>
      <c r="C28" s="112"/>
      <c r="D28" s="25"/>
      <c r="E28" s="20" t="str">
        <f>IF(D29="","",IF(D29=F29,"△",IF(D29&gt;=F29,"○","●")))</f>
        <v>○</v>
      </c>
      <c r="F28" s="21"/>
      <c r="G28" s="20"/>
      <c r="H28" s="20" t="str">
        <f>IF(G29="","",IF(G29=I29,"△",IF(G29&gt;=I29,"○","●")))</f>
        <v>○</v>
      </c>
      <c r="I28" s="21"/>
      <c r="J28" s="20"/>
      <c r="K28" s="20" t="str">
        <f>IF(J29="","",IF(J29=L29,"△",IF(J29&gt;=L29,"○","●")))</f>
        <v>△</v>
      </c>
      <c r="L28" s="21"/>
      <c r="M28" s="54"/>
      <c r="N28" s="55"/>
      <c r="O28" s="55"/>
      <c r="P28" s="67">
        <f>IF(AND($E28="",$H28="",$N28=""),"",COUNTIF($D28:$N28,"○"))</f>
        <v>2</v>
      </c>
      <c r="Q28" s="69">
        <f>IF(AND($E28="",$H28="",$N28=""),"",COUNTIF($D28:$N28,"△"))</f>
        <v>1</v>
      </c>
      <c r="R28" s="69">
        <f>IF(AND($E28="",$H28="",$N28=""),"",COUNTIF($D28:$N28,"●"))</f>
        <v>0</v>
      </c>
      <c r="S28" s="71">
        <f>IF(P28="","",(P28*3)+(Q28*1))</f>
        <v>7</v>
      </c>
      <c r="T28" s="71">
        <f>IF(P28="","",SUM(G29,D29,M29))</f>
        <v>13</v>
      </c>
      <c r="U28" s="71">
        <f>IF(P28="","",SUM(F29,I29,O29))</f>
        <v>1</v>
      </c>
      <c r="V28" s="71">
        <f>IF(P28="","",T28-U28)</f>
        <v>12</v>
      </c>
      <c r="W28" s="102">
        <f>IF(X28="","",RANK(X28,$X24:$X31,0))</f>
        <v>1</v>
      </c>
      <c r="X28" s="104">
        <f>IF(V28="","",$S28*100+$V28*10+T28)</f>
        <v>833</v>
      </c>
    </row>
    <row r="29" spans="1:24" ht="14.25" customHeight="1" thickBot="1">
      <c r="A29" s="144"/>
      <c r="B29" s="145"/>
      <c r="C29" s="146"/>
      <c r="D29" s="22">
        <v>9</v>
      </c>
      <c r="E29" s="23" t="s">
        <v>10</v>
      </c>
      <c r="F29" s="24">
        <v>1</v>
      </c>
      <c r="G29" s="22">
        <v>4</v>
      </c>
      <c r="H29" s="23" t="s">
        <v>10</v>
      </c>
      <c r="I29" s="24">
        <v>0</v>
      </c>
      <c r="J29" s="22">
        <v>2</v>
      </c>
      <c r="K29" s="23" t="s">
        <v>10</v>
      </c>
      <c r="L29" s="24">
        <v>2</v>
      </c>
      <c r="M29" s="56"/>
      <c r="N29" s="57"/>
      <c r="O29" s="57"/>
      <c r="P29" s="59"/>
      <c r="Q29" s="61"/>
      <c r="R29" s="61"/>
      <c r="S29" s="63"/>
      <c r="T29" s="63"/>
      <c r="U29" s="63"/>
      <c r="V29" s="63"/>
      <c r="W29" s="105"/>
      <c r="X29" s="104"/>
    </row>
    <row r="33" spans="1:24">
      <c r="A33" s="93" t="s">
        <v>51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</row>
    <row r="35" spans="1:24">
      <c r="A35" s="107" t="s">
        <v>0</v>
      </c>
      <c r="B35" s="108"/>
      <c r="C35" s="108"/>
      <c r="G35" s="29"/>
      <c r="H35" s="109" t="s">
        <v>1</v>
      </c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</row>
    <row r="36" spans="1:24">
      <c r="A36" s="108"/>
      <c r="B36" s="108"/>
      <c r="C36" s="108"/>
    </row>
    <row r="37" spans="1:24" ht="14.25" thickBot="1"/>
    <row r="38" spans="1:24">
      <c r="A38" s="48"/>
      <c r="B38" s="49"/>
      <c r="C38" s="50"/>
      <c r="D38" s="94" t="str">
        <f>A40</f>
        <v>元町北</v>
      </c>
      <c r="E38" s="95"/>
      <c r="F38" s="96"/>
      <c r="G38" s="94" t="str">
        <f>A42</f>
        <v>平岡南</v>
      </c>
      <c r="H38" s="95"/>
      <c r="I38" s="96"/>
      <c r="J38" s="94" t="str">
        <f>A44</f>
        <v>北郷</v>
      </c>
      <c r="K38" s="95"/>
      <c r="L38" s="96"/>
      <c r="M38" s="94" t="str">
        <f>A46</f>
        <v>若葉</v>
      </c>
      <c r="N38" s="95"/>
      <c r="O38" s="95"/>
      <c r="P38" s="100" t="s">
        <v>2</v>
      </c>
      <c r="Q38" s="80" t="s">
        <v>3</v>
      </c>
      <c r="R38" s="80" t="s">
        <v>4</v>
      </c>
      <c r="S38" s="80" t="s">
        <v>5</v>
      </c>
      <c r="T38" s="80" t="s">
        <v>6</v>
      </c>
      <c r="U38" s="80" t="s">
        <v>7</v>
      </c>
      <c r="V38" s="80" t="s">
        <v>8</v>
      </c>
      <c r="W38" s="82" t="s">
        <v>9</v>
      </c>
      <c r="X38" s="1"/>
    </row>
    <row r="39" spans="1:24" ht="14.25" thickBot="1">
      <c r="A39" s="51"/>
      <c r="B39" s="52"/>
      <c r="C39" s="53"/>
      <c r="D39" s="97"/>
      <c r="E39" s="98"/>
      <c r="F39" s="99"/>
      <c r="G39" s="97"/>
      <c r="H39" s="98"/>
      <c r="I39" s="99"/>
      <c r="J39" s="97"/>
      <c r="K39" s="98"/>
      <c r="L39" s="99"/>
      <c r="M39" s="97"/>
      <c r="N39" s="98"/>
      <c r="O39" s="98"/>
      <c r="P39" s="101"/>
      <c r="Q39" s="81"/>
      <c r="R39" s="81"/>
      <c r="S39" s="81"/>
      <c r="T39" s="81"/>
      <c r="U39" s="81"/>
      <c r="V39" s="81"/>
      <c r="W39" s="83"/>
      <c r="X39" s="1"/>
    </row>
    <row r="40" spans="1:24">
      <c r="A40" s="48" t="s">
        <v>52</v>
      </c>
      <c r="B40" s="49"/>
      <c r="C40" s="50"/>
      <c r="D40" s="84"/>
      <c r="E40" s="85"/>
      <c r="F40" s="86"/>
      <c r="G40" s="2"/>
      <c r="H40" s="3" t="str">
        <f>IF(G41="","",IF(G41=I41,"△",IF(G41&gt;=I41,"○","●")))</f>
        <v>○</v>
      </c>
      <c r="I40" s="4"/>
      <c r="J40" s="2"/>
      <c r="K40" s="3" t="str">
        <f>IF(J41="","",IF(J41=L41,"△",IF(J41&gt;=L41,"○","●")))</f>
        <v>○</v>
      </c>
      <c r="L40" s="5"/>
      <c r="M40" s="6"/>
      <c r="N40" s="3" t="str">
        <f>IF(M41="","",IF(M41=O41,"△",IF(M41&gt;=O41,"○","●")))</f>
        <v>○</v>
      </c>
      <c r="O40" s="26"/>
      <c r="P40" s="90">
        <f>IF(AND($H40="",$K40="",$N40=""),"",COUNTIF($D40:$N40,"○"))</f>
        <v>3</v>
      </c>
      <c r="Q40" s="91">
        <f>IF(AND($H40="",$K40="",$N40=""),"",COUNTIF($D40:$N40,"△"))</f>
        <v>0</v>
      </c>
      <c r="R40" s="91">
        <f>IF(AND($H40="",$K40="",$N40=""),"",COUNTIF($D40:$N40,"●"))</f>
        <v>0</v>
      </c>
      <c r="S40" s="91">
        <f>IF(P40="","",(P40*3)+(Q40*1))</f>
        <v>9</v>
      </c>
      <c r="T40" s="91">
        <f>IF(P40="","",SUM(G41,J41,M41))</f>
        <v>13</v>
      </c>
      <c r="U40" s="91">
        <f>IF(P40="","",SUM(I41,L41,O41))</f>
        <v>3</v>
      </c>
      <c r="V40" s="91">
        <f>IF(P40="","",T40-U40)</f>
        <v>10</v>
      </c>
      <c r="W40" s="106">
        <f>IF(X40="","",RANK(X40,$X40:$X47,0))</f>
        <v>1</v>
      </c>
      <c r="X40" s="104">
        <f>IF(V40="","",$S40*100+$V40*10+T40)</f>
        <v>1013</v>
      </c>
    </row>
    <row r="41" spans="1:24" ht="14.25" thickBot="1">
      <c r="A41" s="73"/>
      <c r="B41" s="74"/>
      <c r="C41" s="75"/>
      <c r="D41" s="87"/>
      <c r="E41" s="88"/>
      <c r="F41" s="89"/>
      <c r="G41" s="7">
        <f>IF(F43="","",F43)</f>
        <v>7</v>
      </c>
      <c r="H41" s="8" t="s">
        <v>10</v>
      </c>
      <c r="I41" s="9">
        <f>IF(D43="","",D43)</f>
        <v>0</v>
      </c>
      <c r="J41" s="7">
        <f>IF(F45="","",F45)</f>
        <v>1</v>
      </c>
      <c r="K41" s="8" t="s">
        <v>10</v>
      </c>
      <c r="L41" s="9">
        <f>IF(D45="","",D45)</f>
        <v>0</v>
      </c>
      <c r="M41" s="7">
        <f>IF(F47="","",F47)</f>
        <v>5</v>
      </c>
      <c r="N41" s="8" t="s">
        <v>10</v>
      </c>
      <c r="O41" s="8">
        <f>IF(D47="","",D47)</f>
        <v>3</v>
      </c>
      <c r="P41" s="68"/>
      <c r="Q41" s="70"/>
      <c r="R41" s="70"/>
      <c r="S41" s="70"/>
      <c r="T41" s="70"/>
      <c r="U41" s="70"/>
      <c r="V41" s="70"/>
      <c r="W41" s="103"/>
      <c r="X41" s="104"/>
    </row>
    <row r="42" spans="1:24">
      <c r="A42" s="48" t="s">
        <v>45</v>
      </c>
      <c r="B42" s="49"/>
      <c r="C42" s="50"/>
      <c r="D42" s="10"/>
      <c r="E42" s="11" t="str">
        <f>IF(D43="","",IF(D43=F43,"△",IF(D43&gt;=F43,"○","●")))</f>
        <v>●</v>
      </c>
      <c r="F42" s="12"/>
      <c r="G42" s="54"/>
      <c r="H42" s="55"/>
      <c r="I42" s="76"/>
      <c r="J42" s="6"/>
      <c r="K42" s="11" t="str">
        <f>IF(J43="","",IF(J43=L43,"△",IF(J43&gt;=L43,"○","●")))</f>
        <v>●</v>
      </c>
      <c r="L42" s="13"/>
      <c r="M42" s="6"/>
      <c r="N42" s="11" t="str">
        <f>IF(M43="","",IF(M43=O43,"△",IF(M43&gt;=O43,"○","●")))</f>
        <v>△</v>
      </c>
      <c r="O42" s="27"/>
      <c r="P42" s="67">
        <f>IF(AND($E42="",$K42="",$N42=""),"",COUNTIF($D42:$N42,"○"))</f>
        <v>0</v>
      </c>
      <c r="Q42" s="69">
        <f>IF(AND($E42="",$K42="",$N42=""),"",COUNTIF($D42:$N42,"△"))</f>
        <v>1</v>
      </c>
      <c r="R42" s="69">
        <f>IF(AND($E42="",$K42="",$N42=""),"",COUNTIF($D42:$N42,"●"))</f>
        <v>2</v>
      </c>
      <c r="S42" s="71">
        <f>IF(P42="","",(P42*3)+(Q42*1))</f>
        <v>1</v>
      </c>
      <c r="T42" s="71">
        <f>IF(P42="","",SUM(D43,J43,M43))</f>
        <v>3</v>
      </c>
      <c r="U42" s="71">
        <f>IF(P42="","",SUM(F43,L43,O43))</f>
        <v>14</v>
      </c>
      <c r="V42" s="71">
        <f>IF(P42="","",T42-U42)</f>
        <v>-11</v>
      </c>
      <c r="W42" s="102">
        <f>IF(X42="","",RANK(X42,$X40:$X47,0))</f>
        <v>4</v>
      </c>
      <c r="X42" s="104">
        <f>IF(V42="","",$S42*100+$V42*10+T42)</f>
        <v>-7</v>
      </c>
    </row>
    <row r="43" spans="1:24" ht="14.25" thickBot="1">
      <c r="A43" s="73"/>
      <c r="B43" s="74"/>
      <c r="C43" s="75"/>
      <c r="D43" s="14">
        <v>0</v>
      </c>
      <c r="E43" s="15" t="s">
        <v>10</v>
      </c>
      <c r="F43" s="16">
        <v>7</v>
      </c>
      <c r="G43" s="77"/>
      <c r="H43" s="78"/>
      <c r="I43" s="79"/>
      <c r="J43" s="17">
        <f>IF(I45="","",I45)</f>
        <v>0</v>
      </c>
      <c r="K43" s="18" t="s">
        <v>10</v>
      </c>
      <c r="L43" s="19">
        <f>IF(G45="","",G45)</f>
        <v>4</v>
      </c>
      <c r="M43" s="17">
        <f>IF(I47="","",I47)</f>
        <v>3</v>
      </c>
      <c r="N43" s="18" t="s">
        <v>10</v>
      </c>
      <c r="O43" s="18">
        <f>IF(G47="","",G47)</f>
        <v>3</v>
      </c>
      <c r="P43" s="68"/>
      <c r="Q43" s="70"/>
      <c r="R43" s="70"/>
      <c r="S43" s="72"/>
      <c r="T43" s="72"/>
      <c r="U43" s="72"/>
      <c r="V43" s="72"/>
      <c r="W43" s="103"/>
      <c r="X43" s="104"/>
    </row>
    <row r="44" spans="1:24">
      <c r="A44" s="48" t="s">
        <v>48</v>
      </c>
      <c r="B44" s="49"/>
      <c r="C44" s="50"/>
      <c r="D44" s="10"/>
      <c r="E44" s="11" t="str">
        <f>IF(D45="","",IF(D45=F45,"△",IF(D45&gt;=F45,"○","●")))</f>
        <v>●</v>
      </c>
      <c r="F44" s="12"/>
      <c r="G44" s="11"/>
      <c r="H44" s="11" t="str">
        <f>IF(G45="","",IF(G45=I45,"△",IF(G45&gt;=I45,"○","●")))</f>
        <v>○</v>
      </c>
      <c r="I44" s="12"/>
      <c r="J44" s="54"/>
      <c r="K44" s="55"/>
      <c r="L44" s="76"/>
      <c r="M44" s="6"/>
      <c r="N44" s="11" t="str">
        <f>IF(M45="","",IF(M45=O45,"△",IF(M45&gt;=O45,"○","●")))</f>
        <v>●</v>
      </c>
      <c r="O44" s="27"/>
      <c r="P44" s="67">
        <f>IF(AND($E44="",$H44="",$N44=""),"",COUNTIF($D44:$N44,"○"))</f>
        <v>1</v>
      </c>
      <c r="Q44" s="69">
        <f>IF(AND($E44="",$H44="",$N44=""),"",COUNTIF($D44:$N44,"△"))</f>
        <v>0</v>
      </c>
      <c r="R44" s="69">
        <f>IF(AND($E44="",$H44="",$N44=""),"",COUNTIF($D44:$N44,"●"))</f>
        <v>2</v>
      </c>
      <c r="S44" s="71">
        <f>IF(P44="","",(P44*3)+(Q44*1))</f>
        <v>3</v>
      </c>
      <c r="T44" s="71">
        <f>IF(P44="","",SUM(G45,D45,M45))</f>
        <v>5</v>
      </c>
      <c r="U44" s="71">
        <f>IF(P44="","",SUM(F45,I45,O45))</f>
        <v>5</v>
      </c>
      <c r="V44" s="71">
        <f>IF(P44="","",T44-U44)</f>
        <v>0</v>
      </c>
      <c r="W44" s="102">
        <f>IF(X44="","",RANK(X44,$X40:$X47,0))</f>
        <v>3</v>
      </c>
      <c r="X44" s="104">
        <f>IF(V44="","",$S44*100+$V44*10+T44)</f>
        <v>305</v>
      </c>
    </row>
    <row r="45" spans="1:24" ht="14.25" thickBot="1">
      <c r="A45" s="73"/>
      <c r="B45" s="74"/>
      <c r="C45" s="75"/>
      <c r="D45" s="14">
        <v>0</v>
      </c>
      <c r="E45" s="15" t="s">
        <v>10</v>
      </c>
      <c r="F45" s="16">
        <v>1</v>
      </c>
      <c r="G45" s="14">
        <v>4</v>
      </c>
      <c r="H45" s="15" t="s">
        <v>10</v>
      </c>
      <c r="I45" s="16">
        <v>0</v>
      </c>
      <c r="J45" s="77"/>
      <c r="K45" s="78"/>
      <c r="L45" s="79"/>
      <c r="M45" s="17">
        <f>IF(L47="","",L47)</f>
        <v>1</v>
      </c>
      <c r="N45" s="18" t="s">
        <v>10</v>
      </c>
      <c r="O45" s="18">
        <f>IF(J47="","",J47)</f>
        <v>4</v>
      </c>
      <c r="P45" s="68"/>
      <c r="Q45" s="70"/>
      <c r="R45" s="70"/>
      <c r="S45" s="72"/>
      <c r="T45" s="72"/>
      <c r="U45" s="72"/>
      <c r="V45" s="72"/>
      <c r="W45" s="103"/>
      <c r="X45" s="104"/>
    </row>
    <row r="46" spans="1:24">
      <c r="A46" s="48" t="s">
        <v>53</v>
      </c>
      <c r="B46" s="49"/>
      <c r="C46" s="50"/>
      <c r="D46" s="25"/>
      <c r="E46" s="20" t="str">
        <f>IF(D47="","",IF(D47=F47,"△",IF(D47&gt;=F47,"○","●")))</f>
        <v>●</v>
      </c>
      <c r="F46" s="21"/>
      <c r="G46" s="20"/>
      <c r="H46" s="20" t="str">
        <f>IF(G47="","",IF(G47=I47,"△",IF(G47&gt;=I47,"○","●")))</f>
        <v>△</v>
      </c>
      <c r="I46" s="21"/>
      <c r="J46" s="20"/>
      <c r="K46" s="20" t="str">
        <f>IF(J47="","",IF(J47=L47,"△",IF(J47&gt;=L47,"○","●")))</f>
        <v>○</v>
      </c>
      <c r="L46" s="21"/>
      <c r="M46" s="54"/>
      <c r="N46" s="55"/>
      <c r="O46" s="55"/>
      <c r="P46" s="67">
        <f>IF(AND($E46="",$H46="",$N46=""),"",COUNTIF($D46:$N46,"○"))</f>
        <v>1</v>
      </c>
      <c r="Q46" s="69">
        <f>IF(AND($E46="",$H46="",$N46=""),"",COUNTIF($D46:$N46,"△"))</f>
        <v>1</v>
      </c>
      <c r="R46" s="69">
        <f>IF(AND($E46="",$H46="",$N46=""),"",COUNTIF($D46:$N46,"●"))</f>
        <v>1</v>
      </c>
      <c r="S46" s="71">
        <f>IF(P46="","",(P46*3)+(Q46*1))</f>
        <v>4</v>
      </c>
      <c r="T46" s="71">
        <f>IF(P46="","",SUM(G47,D47,J47))</f>
        <v>10</v>
      </c>
      <c r="U46" s="71">
        <f>IF(P46="","",SUM(F47,I47,L47))</f>
        <v>9</v>
      </c>
      <c r="V46" s="71">
        <f>IF(P46="","",T46-U46)</f>
        <v>1</v>
      </c>
      <c r="W46" s="102">
        <v>2</v>
      </c>
      <c r="X46" s="104">
        <f>IF(V46="","",$S46*100+$V46*10+T46)</f>
        <v>420</v>
      </c>
    </row>
    <row r="47" spans="1:24" ht="14.25" thickBot="1">
      <c r="A47" s="51"/>
      <c r="B47" s="52"/>
      <c r="C47" s="53"/>
      <c r="D47" s="22">
        <v>3</v>
      </c>
      <c r="E47" s="23" t="s">
        <v>10</v>
      </c>
      <c r="F47" s="24">
        <v>5</v>
      </c>
      <c r="G47" s="22">
        <v>3</v>
      </c>
      <c r="H47" s="23" t="s">
        <v>10</v>
      </c>
      <c r="I47" s="24">
        <v>3</v>
      </c>
      <c r="J47" s="22">
        <v>4</v>
      </c>
      <c r="K47" s="23" t="s">
        <v>10</v>
      </c>
      <c r="L47" s="24">
        <v>1</v>
      </c>
      <c r="M47" s="56"/>
      <c r="N47" s="57"/>
      <c r="O47" s="57"/>
      <c r="P47" s="59"/>
      <c r="Q47" s="61"/>
      <c r="R47" s="61"/>
      <c r="S47" s="63"/>
      <c r="T47" s="63"/>
      <c r="U47" s="63"/>
      <c r="V47" s="63"/>
      <c r="W47" s="105"/>
      <c r="X47" s="104"/>
    </row>
    <row r="50" spans="1:26">
      <c r="A50" s="93" t="s">
        <v>54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</row>
    <row r="51" spans="1:26" ht="14.25" thickBot="1"/>
    <row r="52" spans="1:26">
      <c r="A52" s="48"/>
      <c r="B52" s="49"/>
      <c r="C52" s="50"/>
      <c r="D52" s="94" t="str">
        <f>A54</f>
        <v>北郷</v>
      </c>
      <c r="E52" s="95"/>
      <c r="F52" s="96"/>
      <c r="G52" s="94" t="str">
        <f>A56</f>
        <v>清田緑</v>
      </c>
      <c r="H52" s="95"/>
      <c r="I52" s="96"/>
      <c r="J52" s="94" t="str">
        <f>A58</f>
        <v>篠路</v>
      </c>
      <c r="K52" s="95"/>
      <c r="L52" s="96"/>
      <c r="M52" s="94" t="str">
        <f>A60</f>
        <v>若葉</v>
      </c>
      <c r="N52" s="95"/>
      <c r="O52" s="95"/>
      <c r="P52" s="94" t="str">
        <f>A62</f>
        <v>幌向</v>
      </c>
      <c r="Q52" s="95"/>
      <c r="R52" s="95"/>
      <c r="S52" s="100" t="s">
        <v>2</v>
      </c>
      <c r="T52" s="80" t="s">
        <v>3</v>
      </c>
      <c r="U52" s="80" t="s">
        <v>4</v>
      </c>
      <c r="V52" s="80" t="s">
        <v>5</v>
      </c>
      <c r="W52" s="80" t="s">
        <v>6</v>
      </c>
      <c r="X52" s="80" t="s">
        <v>7</v>
      </c>
      <c r="Y52" s="80" t="s">
        <v>8</v>
      </c>
      <c r="Z52" s="82" t="s">
        <v>9</v>
      </c>
    </row>
    <row r="53" spans="1:26" ht="14.25" thickBot="1">
      <c r="A53" s="51"/>
      <c r="B53" s="52"/>
      <c r="C53" s="53"/>
      <c r="D53" s="97"/>
      <c r="E53" s="98"/>
      <c r="F53" s="99"/>
      <c r="G53" s="97"/>
      <c r="H53" s="98"/>
      <c r="I53" s="99"/>
      <c r="J53" s="97"/>
      <c r="K53" s="98"/>
      <c r="L53" s="99"/>
      <c r="M53" s="97"/>
      <c r="N53" s="98"/>
      <c r="O53" s="98"/>
      <c r="P53" s="97"/>
      <c r="Q53" s="98"/>
      <c r="R53" s="98"/>
      <c r="S53" s="101"/>
      <c r="T53" s="81"/>
      <c r="U53" s="81"/>
      <c r="V53" s="81"/>
      <c r="W53" s="81"/>
      <c r="X53" s="81"/>
      <c r="Y53" s="81"/>
      <c r="Z53" s="83"/>
    </row>
    <row r="54" spans="1:26">
      <c r="A54" s="48" t="s">
        <v>48</v>
      </c>
      <c r="B54" s="49"/>
      <c r="C54" s="50"/>
      <c r="D54" s="84"/>
      <c r="E54" s="85"/>
      <c r="F54" s="86"/>
      <c r="G54" s="2"/>
      <c r="H54" s="3" t="str">
        <f>IF(G55="","",IF(G55=I55,"△",IF(G55&gt;=I55,"○","●")))</f>
        <v>●</v>
      </c>
      <c r="I54" s="4"/>
      <c r="J54" s="2"/>
      <c r="K54" s="3" t="str">
        <f>IF(J55="","",IF(J55=L55,"△",IF(J55&gt;=L55,"○","●")))</f>
        <v>○</v>
      </c>
      <c r="L54" s="5"/>
      <c r="M54" s="6"/>
      <c r="N54" s="3" t="str">
        <f>IF(M55="","",IF(M55=O55,"△",IF(M55&gt;=O55,"○","●")))</f>
        <v>●</v>
      </c>
      <c r="O54" s="26"/>
      <c r="P54" s="35"/>
      <c r="Q54" s="36" t="str">
        <f>IF(P55="","",IF(P55=R55,"△",IF(P55&gt;=R55,"○","●")))</f>
        <v>△</v>
      </c>
      <c r="R54" s="37"/>
      <c r="S54" s="90">
        <f>IF(AND($H54="",$K54="",$N54="",$Q54=""),"",COUNTIF($D54:$Q54,"○"))</f>
        <v>1</v>
      </c>
      <c r="T54" s="91">
        <f>IF(AND($H54="",$K54="",$N54="",$Q54=""),"",COUNTIF($D54:$Q54,"△"))</f>
        <v>1</v>
      </c>
      <c r="U54" s="91">
        <f>IF(AND($H54="",$K54="",$N54="",$Q54=""),"",COUNTIF($D54:$Q54,"●"))</f>
        <v>2</v>
      </c>
      <c r="V54" s="91">
        <f>IF(S54="","",(S54*3)+(T54*1))</f>
        <v>4</v>
      </c>
      <c r="W54" s="91">
        <f>IF(S54="","",SUM(G55,J55,M55,P55))</f>
        <v>2</v>
      </c>
      <c r="X54" s="91">
        <f>IF(S54="","",SUM(I55,L55,O55,R55))</f>
        <v>6</v>
      </c>
      <c r="Y54" s="91">
        <f>IF(S54="","",W54-X54)</f>
        <v>-4</v>
      </c>
      <c r="Z54" s="92">
        <v>4</v>
      </c>
    </row>
    <row r="55" spans="1:26" ht="14.25" thickBot="1">
      <c r="A55" s="73"/>
      <c r="B55" s="74"/>
      <c r="C55" s="75"/>
      <c r="D55" s="87"/>
      <c r="E55" s="88"/>
      <c r="F55" s="89"/>
      <c r="G55" s="7">
        <f>IF(F57="","",F57)</f>
        <v>1</v>
      </c>
      <c r="H55" s="8" t="s">
        <v>10</v>
      </c>
      <c r="I55" s="9">
        <f>IF(D57="","",D57)</f>
        <v>3</v>
      </c>
      <c r="J55" s="7">
        <f>IF(F59="","",F59)</f>
        <v>1</v>
      </c>
      <c r="K55" s="8" t="s">
        <v>10</v>
      </c>
      <c r="L55" s="9">
        <f>IF(D59="","",D59)</f>
        <v>0</v>
      </c>
      <c r="M55" s="7">
        <f>IF(F61="","",F61)</f>
        <v>0</v>
      </c>
      <c r="N55" s="8" t="s">
        <v>10</v>
      </c>
      <c r="O55" s="8">
        <f>IF(D61="","",D61)</f>
        <v>3</v>
      </c>
      <c r="P55" s="7">
        <f>IF(F63="","",F63)</f>
        <v>0</v>
      </c>
      <c r="Q55" s="8" t="s">
        <v>10</v>
      </c>
      <c r="R55" s="38">
        <f>IF(D63="","",D63)</f>
        <v>0</v>
      </c>
      <c r="S55" s="68"/>
      <c r="T55" s="70"/>
      <c r="U55" s="70"/>
      <c r="V55" s="70"/>
      <c r="W55" s="70"/>
      <c r="X55" s="70"/>
      <c r="Y55" s="70"/>
      <c r="Z55" s="47"/>
    </row>
    <row r="56" spans="1:26">
      <c r="A56" s="48" t="s">
        <v>26</v>
      </c>
      <c r="B56" s="49"/>
      <c r="C56" s="50"/>
      <c r="D56" s="10"/>
      <c r="E56" s="11" t="str">
        <f>IF(D57="","",IF(D57=F57,"△",IF(D57&gt;=F57,"○","●")))</f>
        <v>○</v>
      </c>
      <c r="F56" s="12"/>
      <c r="G56" s="54"/>
      <c r="H56" s="55"/>
      <c r="I56" s="76"/>
      <c r="J56" s="6"/>
      <c r="K56" s="11" t="str">
        <f>IF(J57="","",IF(J57=L57,"△",IF(J57&gt;=L57,"○","●")))</f>
        <v>○</v>
      </c>
      <c r="L56" s="13"/>
      <c r="M56" s="6"/>
      <c r="N56" s="11" t="str">
        <f>IF(M57="","",IF(M57=O57,"△",IF(M57&gt;=O57,"○","●")))</f>
        <v>○</v>
      </c>
      <c r="O56" s="27"/>
      <c r="P56" s="2"/>
      <c r="Q56" s="11" t="str">
        <f>IF(P57="","",IF(P57=R57,"△",IF(P57&gt;=R57,"○","●")))</f>
        <v>○</v>
      </c>
      <c r="R56" s="39"/>
      <c r="S56" s="67">
        <f>IF(AND($E56="",$K56="",$N56="",$Q56=""),"",COUNTIF($D56:$Q56,"○"))</f>
        <v>4</v>
      </c>
      <c r="T56" s="69">
        <f>IF(AND($E56="",$K56="",$N56="",$Q56=""),"",COUNTIF($D56:$Q56,"△"))</f>
        <v>0</v>
      </c>
      <c r="U56" s="69">
        <f>IF(AND($E56="",$K56="",$N56="",$Q56=""),"",COUNTIF($D56:$Q56,"●"))</f>
        <v>0</v>
      </c>
      <c r="V56" s="71">
        <f>IF(S56="","",(S56*3)+(T56*1))</f>
        <v>12</v>
      </c>
      <c r="W56" s="71">
        <f>IF(S56="","",SUM(D57,J57,M57,P57))</f>
        <v>14</v>
      </c>
      <c r="X56" s="71">
        <f>IF(S56="","",SUM(F57,L57,O57,R57))</f>
        <v>2</v>
      </c>
      <c r="Y56" s="71">
        <f>IF(S56="","",W56-X56)</f>
        <v>12</v>
      </c>
      <c r="Z56" s="47">
        <v>1</v>
      </c>
    </row>
    <row r="57" spans="1:26" ht="14.25" thickBot="1">
      <c r="A57" s="73"/>
      <c r="B57" s="74"/>
      <c r="C57" s="75"/>
      <c r="D57" s="14">
        <v>3</v>
      </c>
      <c r="E57" s="15" t="s">
        <v>10</v>
      </c>
      <c r="F57" s="16">
        <v>1</v>
      </c>
      <c r="G57" s="77"/>
      <c r="H57" s="78"/>
      <c r="I57" s="79"/>
      <c r="J57" s="17">
        <f>IF(I59="","",I59)</f>
        <v>4</v>
      </c>
      <c r="K57" s="18" t="s">
        <v>10</v>
      </c>
      <c r="L57" s="19">
        <f>IF(G59="","",G59)</f>
        <v>0</v>
      </c>
      <c r="M57" s="17">
        <f>IF(I61="","",I61)</f>
        <v>3</v>
      </c>
      <c r="N57" s="18" t="s">
        <v>10</v>
      </c>
      <c r="O57" s="18">
        <f>IF(G61="","",G61)</f>
        <v>0</v>
      </c>
      <c r="P57" s="17">
        <f>IF(I63="","",I63)</f>
        <v>4</v>
      </c>
      <c r="Q57" s="18" t="s">
        <v>10</v>
      </c>
      <c r="R57" s="40">
        <f>IF(G63="","",G63)</f>
        <v>1</v>
      </c>
      <c r="S57" s="68"/>
      <c r="T57" s="70"/>
      <c r="U57" s="70"/>
      <c r="V57" s="72"/>
      <c r="W57" s="72"/>
      <c r="X57" s="72"/>
      <c r="Y57" s="72"/>
      <c r="Z57" s="47"/>
    </row>
    <row r="58" spans="1:26">
      <c r="A58" s="48" t="s">
        <v>13</v>
      </c>
      <c r="B58" s="49"/>
      <c r="C58" s="50"/>
      <c r="D58" s="10"/>
      <c r="E58" s="11" t="str">
        <f>IF(D59="","",IF(D59=F59,"△",IF(D59&gt;=F59,"○","●")))</f>
        <v>●</v>
      </c>
      <c r="F58" s="12"/>
      <c r="G58" s="11"/>
      <c r="H58" s="11" t="str">
        <f>IF(G59="","",IF(G59=I59,"△",IF(G59&gt;=I59,"○","●")))</f>
        <v>●</v>
      </c>
      <c r="I58" s="12"/>
      <c r="J58" s="54"/>
      <c r="K58" s="55"/>
      <c r="L58" s="76"/>
      <c r="M58" s="6"/>
      <c r="N58" s="11" t="str">
        <f>IF(M59="","",IF(M59=O59,"△",IF(M59&gt;=O59,"○","●")))</f>
        <v>●</v>
      </c>
      <c r="O58" s="27"/>
      <c r="P58" s="2"/>
      <c r="Q58" s="11" t="str">
        <f>IF(P59="","",IF(P59=R59,"△",IF(P59&gt;=R59,"○","●")))</f>
        <v>●</v>
      </c>
      <c r="R58" s="39"/>
      <c r="S58" s="67">
        <f>IF(AND($E58="",$H58="",$N58="",$Q58=""),"",COUNTIF($D58:$Q58,"○"))</f>
        <v>0</v>
      </c>
      <c r="T58" s="69">
        <f>IF(AND($E58="",$H58="",$N58="",$Q58=""),"",COUNTIF($D58:$Q58,"△"))</f>
        <v>0</v>
      </c>
      <c r="U58" s="69">
        <f>IF(AND($E58="",$H58="",$N58="",$Q58=""),"",COUNTIF($D58:$Q58,"●"))</f>
        <v>4</v>
      </c>
      <c r="V58" s="71">
        <f>IF(S58="","",(S58*3)+(T58*1))</f>
        <v>0</v>
      </c>
      <c r="W58" s="71">
        <f>IF(S58="","",SUM(D59,G59,M59,P59))</f>
        <v>1</v>
      </c>
      <c r="X58" s="71">
        <f>IF(S58="","",SUM(F59,I59,O59,R59))</f>
        <v>12</v>
      </c>
      <c r="Y58" s="71">
        <f>IF(S58="","",W58-X58)</f>
        <v>-11</v>
      </c>
      <c r="Z58" s="47">
        <v>5</v>
      </c>
    </row>
    <row r="59" spans="1:26" ht="14.25" thickBot="1">
      <c r="A59" s="73"/>
      <c r="B59" s="74"/>
      <c r="C59" s="75"/>
      <c r="D59" s="14">
        <v>0</v>
      </c>
      <c r="E59" s="15" t="s">
        <v>10</v>
      </c>
      <c r="F59" s="16">
        <v>1</v>
      </c>
      <c r="G59" s="14">
        <v>0</v>
      </c>
      <c r="H59" s="15" t="s">
        <v>10</v>
      </c>
      <c r="I59" s="16">
        <v>4</v>
      </c>
      <c r="J59" s="77"/>
      <c r="K59" s="78"/>
      <c r="L59" s="79"/>
      <c r="M59" s="17">
        <f>IF(L61="","",L61)</f>
        <v>1</v>
      </c>
      <c r="N59" s="18" t="s">
        <v>10</v>
      </c>
      <c r="O59" s="18">
        <f>IF(J61="","",J61)</f>
        <v>5</v>
      </c>
      <c r="P59" s="17">
        <f>IF(L63="","",L63)</f>
        <v>0</v>
      </c>
      <c r="Q59" s="18" t="s">
        <v>10</v>
      </c>
      <c r="R59" s="40">
        <f>IF(J63="","",J63)</f>
        <v>2</v>
      </c>
      <c r="S59" s="68"/>
      <c r="T59" s="70"/>
      <c r="U59" s="70"/>
      <c r="V59" s="72"/>
      <c r="W59" s="72"/>
      <c r="X59" s="72"/>
      <c r="Y59" s="72"/>
      <c r="Z59" s="47"/>
    </row>
    <row r="60" spans="1:26">
      <c r="A60" s="48" t="s">
        <v>53</v>
      </c>
      <c r="B60" s="49"/>
      <c r="C60" s="50"/>
      <c r="D60" s="25"/>
      <c r="E60" s="20" t="str">
        <f>IF(D61="","",IF(D61=F61,"△",IF(D61&gt;=F61,"○","●")))</f>
        <v>○</v>
      </c>
      <c r="F60" s="21"/>
      <c r="G60" s="20"/>
      <c r="H60" s="20" t="str">
        <f>IF(G61="","",IF(G61=I61,"△",IF(G61&gt;=I61,"○","●")))</f>
        <v>●</v>
      </c>
      <c r="I60" s="21"/>
      <c r="J60" s="20"/>
      <c r="K60" s="20" t="str">
        <f>IF(J61="","",IF(J61=L61,"△",IF(J61&gt;=L61,"○","●")))</f>
        <v>○</v>
      </c>
      <c r="L60" s="21"/>
      <c r="M60" s="54"/>
      <c r="N60" s="55"/>
      <c r="O60" s="55"/>
      <c r="P60" s="2"/>
      <c r="Q60" s="11" t="str">
        <f>IF(P61="","",IF(P61=R61,"△",IF(P61&gt;=R61,"○","●")))</f>
        <v>△</v>
      </c>
      <c r="R60" s="39"/>
      <c r="S60" s="67">
        <f>IF(AND($E60="",$H60="",$N60="",$Q60=""),"",COUNTIF($D60:$Q60,"○"))</f>
        <v>2</v>
      </c>
      <c r="T60" s="69">
        <f>IF(AND($E60="",$H60="",$N60="",$Q60=""),"",COUNTIF($D60:$Q60,"△"))</f>
        <v>1</v>
      </c>
      <c r="U60" s="69">
        <f>IF(AND($E60="",$H60="",$N60="",$Q60=""),"",COUNTIF($D60:$Q60,"●"))</f>
        <v>1</v>
      </c>
      <c r="V60" s="71">
        <f>IF(S60="","",(S60*3)+(T60*1))</f>
        <v>7</v>
      </c>
      <c r="W60" s="71">
        <f>IF(S60="","",SUM(D61,J61,G61,P61))</f>
        <v>8</v>
      </c>
      <c r="X60" s="71">
        <f>IF(S60="","",SUM(F61,I61,L61,R61))</f>
        <v>4</v>
      </c>
      <c r="Y60" s="71">
        <f>IF(S60="","",W60-X60)</f>
        <v>4</v>
      </c>
      <c r="Z60" s="47">
        <v>2</v>
      </c>
    </row>
    <row r="61" spans="1:26" ht="14.25" thickBot="1">
      <c r="A61" s="51"/>
      <c r="B61" s="52"/>
      <c r="C61" s="53"/>
      <c r="D61" s="30">
        <v>3</v>
      </c>
      <c r="E61" s="31" t="s">
        <v>10</v>
      </c>
      <c r="F61" s="32">
        <v>0</v>
      </c>
      <c r="G61" s="30">
        <v>0</v>
      </c>
      <c r="H61" s="31" t="s">
        <v>10</v>
      </c>
      <c r="I61" s="32">
        <v>3</v>
      </c>
      <c r="J61" s="30">
        <v>5</v>
      </c>
      <c r="K61" s="31" t="s">
        <v>10</v>
      </c>
      <c r="L61" s="32">
        <v>1</v>
      </c>
      <c r="M61" s="65"/>
      <c r="N61" s="66"/>
      <c r="O61" s="66"/>
      <c r="P61" s="17">
        <f>IF(O63="","",O63)</f>
        <v>0</v>
      </c>
      <c r="Q61" s="18" t="s">
        <v>10</v>
      </c>
      <c r="R61" s="40">
        <f>IF(M63="","",M63)</f>
        <v>0</v>
      </c>
      <c r="S61" s="68"/>
      <c r="T61" s="70"/>
      <c r="U61" s="70"/>
      <c r="V61" s="72"/>
      <c r="W61" s="72"/>
      <c r="X61" s="72"/>
      <c r="Y61" s="72"/>
      <c r="Z61" s="47"/>
    </row>
    <row r="62" spans="1:26">
      <c r="A62" s="48" t="s">
        <v>41</v>
      </c>
      <c r="B62" s="49"/>
      <c r="C62" s="50"/>
      <c r="D62" s="34"/>
      <c r="E62" s="20" t="str">
        <f>IF(D63="","",IF(D63=F63,"△",IF(D63&gt;=F63,"○","●")))</f>
        <v>△</v>
      </c>
      <c r="F62" s="21"/>
      <c r="G62" s="25"/>
      <c r="H62" s="20" t="str">
        <f t="shared" ref="H62" si="0">IF(G63="","",IF(G63=I63,"△",IF(G63&gt;=I63,"○","●")))</f>
        <v>●</v>
      </c>
      <c r="I62" s="21"/>
      <c r="J62" s="25"/>
      <c r="K62" s="20" t="str">
        <f t="shared" ref="K62" si="1">IF(J63="","",IF(J63=L63,"△",IF(J63&gt;=L63,"○","●")))</f>
        <v>○</v>
      </c>
      <c r="L62" s="21"/>
      <c r="M62" s="25"/>
      <c r="N62" s="20" t="str">
        <f t="shared" ref="N62" si="2">IF(M63="","",IF(M63=O63,"△",IF(M63&gt;=O63,"○","●")))</f>
        <v>△</v>
      </c>
      <c r="O62" s="21"/>
      <c r="P62" s="54"/>
      <c r="Q62" s="55"/>
      <c r="R62" s="55"/>
      <c r="S62" s="58">
        <f>IF(AND($E62="",$H62="",$K62="",$N62=""),"",COUNTIF($D62:$N62,"○"))</f>
        <v>1</v>
      </c>
      <c r="T62" s="60">
        <f>IF(AND($E62="",$H62="",$K62="",$N62=""),"",COUNTIF($D62:$Q62,"△"))</f>
        <v>2</v>
      </c>
      <c r="U62" s="60">
        <f>IF(AND($E62="",$H62="",$K62="",$N62=""),"",COUNTIF($D62:$Q62,"●"))</f>
        <v>1</v>
      </c>
      <c r="V62" s="62">
        <f>IF(S62="","",(S62*3)+(T62*1))</f>
        <v>5</v>
      </c>
      <c r="W62" s="62">
        <f>IF(S62="","",SUM(D63,J63,G63,M63))</f>
        <v>3</v>
      </c>
      <c r="X62" s="62">
        <f>IF(S62="","",SUM(F63,I63,L63,O63))</f>
        <v>4</v>
      </c>
      <c r="Y62" s="62">
        <f>IF(S62="","",W62-X62)</f>
        <v>-1</v>
      </c>
      <c r="Z62" s="47">
        <v>3</v>
      </c>
    </row>
    <row r="63" spans="1:26" ht="14.25" thickBot="1">
      <c r="A63" s="51"/>
      <c r="B63" s="52"/>
      <c r="C63" s="53"/>
      <c r="D63" s="33">
        <v>0</v>
      </c>
      <c r="E63" s="23" t="s">
        <v>10</v>
      </c>
      <c r="F63" s="24">
        <v>0</v>
      </c>
      <c r="G63" s="22">
        <v>1</v>
      </c>
      <c r="H63" s="23" t="s">
        <v>10</v>
      </c>
      <c r="I63" s="24">
        <v>4</v>
      </c>
      <c r="J63" s="22">
        <v>2</v>
      </c>
      <c r="K63" s="23" t="s">
        <v>10</v>
      </c>
      <c r="L63" s="24">
        <v>0</v>
      </c>
      <c r="M63" s="22">
        <v>0</v>
      </c>
      <c r="N63" s="23" t="s">
        <v>10</v>
      </c>
      <c r="O63" s="24">
        <v>0</v>
      </c>
      <c r="P63" s="56"/>
      <c r="Q63" s="57"/>
      <c r="R63" s="57"/>
      <c r="S63" s="59"/>
      <c r="T63" s="61"/>
      <c r="U63" s="61"/>
      <c r="V63" s="63"/>
      <c r="W63" s="63"/>
      <c r="X63" s="63"/>
      <c r="Y63" s="63"/>
      <c r="Z63" s="64"/>
    </row>
  </sheetData>
  <mergeCells count="242">
    <mergeCell ref="R8:R9"/>
    <mergeCell ref="S8:S9"/>
    <mergeCell ref="T8:T9"/>
    <mergeCell ref="U8:U9"/>
    <mergeCell ref="V8:V9"/>
    <mergeCell ref="W8:W9"/>
    <mergeCell ref="A3:X3"/>
    <mergeCell ref="A5:C6"/>
    <mergeCell ref="H5:X5"/>
    <mergeCell ref="A8:C9"/>
    <mergeCell ref="D8:F9"/>
    <mergeCell ref="G8:I9"/>
    <mergeCell ref="J8:L9"/>
    <mergeCell ref="M8:O9"/>
    <mergeCell ref="P8:P9"/>
    <mergeCell ref="Q8:Q9"/>
    <mergeCell ref="A12:C13"/>
    <mergeCell ref="G12:I13"/>
    <mergeCell ref="P12:P13"/>
    <mergeCell ref="Q12:Q13"/>
    <mergeCell ref="R12:R13"/>
    <mergeCell ref="A10:C11"/>
    <mergeCell ref="D10:F11"/>
    <mergeCell ref="P10:P11"/>
    <mergeCell ref="Q10:Q11"/>
    <mergeCell ref="R10:R11"/>
    <mergeCell ref="S12:S13"/>
    <mergeCell ref="T12:T13"/>
    <mergeCell ref="U12:U13"/>
    <mergeCell ref="V12:V13"/>
    <mergeCell ref="W12:W13"/>
    <mergeCell ref="X12:X13"/>
    <mergeCell ref="T10:T11"/>
    <mergeCell ref="U10:U11"/>
    <mergeCell ref="V10:V11"/>
    <mergeCell ref="W10:W11"/>
    <mergeCell ref="X10:X11"/>
    <mergeCell ref="S10:S11"/>
    <mergeCell ref="A16:C17"/>
    <mergeCell ref="M16:O17"/>
    <mergeCell ref="P16:P17"/>
    <mergeCell ref="Q16:Q17"/>
    <mergeCell ref="R16:R17"/>
    <mergeCell ref="A14:C15"/>
    <mergeCell ref="J14:L15"/>
    <mergeCell ref="P14:P15"/>
    <mergeCell ref="Q14:Q15"/>
    <mergeCell ref="R14:R15"/>
    <mergeCell ref="S16:S17"/>
    <mergeCell ref="T16:T17"/>
    <mergeCell ref="U16:U17"/>
    <mergeCell ref="V16:V17"/>
    <mergeCell ref="W16:W17"/>
    <mergeCell ref="X16:X17"/>
    <mergeCell ref="T14:T15"/>
    <mergeCell ref="U14:U15"/>
    <mergeCell ref="V14:V15"/>
    <mergeCell ref="W14:W15"/>
    <mergeCell ref="X14:X15"/>
    <mergeCell ref="S14:S15"/>
    <mergeCell ref="X24:X25"/>
    <mergeCell ref="V22:V23"/>
    <mergeCell ref="W22:W23"/>
    <mergeCell ref="X22:X23"/>
    <mergeCell ref="A24:C25"/>
    <mergeCell ref="S24:S25"/>
    <mergeCell ref="T24:T25"/>
    <mergeCell ref="U24:U25"/>
    <mergeCell ref="A22:C23"/>
    <mergeCell ref="D22:F23"/>
    <mergeCell ref="S22:S23"/>
    <mergeCell ref="T22:T23"/>
    <mergeCell ref="U22:U23"/>
    <mergeCell ref="G24:I25"/>
    <mergeCell ref="P24:P25"/>
    <mergeCell ref="Q24:Q25"/>
    <mergeCell ref="R24:R25"/>
    <mergeCell ref="X28:X29"/>
    <mergeCell ref="W26:W27"/>
    <mergeCell ref="X26:X27"/>
    <mergeCell ref="A28:C29"/>
    <mergeCell ref="S28:S29"/>
    <mergeCell ref="T28:T29"/>
    <mergeCell ref="U28:U29"/>
    <mergeCell ref="A26:C27"/>
    <mergeCell ref="S26:S27"/>
    <mergeCell ref="T26:T27"/>
    <mergeCell ref="U26:U27"/>
    <mergeCell ref="V26:V27"/>
    <mergeCell ref="J26:L27"/>
    <mergeCell ref="P26:P27"/>
    <mergeCell ref="Q26:Q27"/>
    <mergeCell ref="R26:R27"/>
    <mergeCell ref="M28:O29"/>
    <mergeCell ref="P28:P29"/>
    <mergeCell ref="Q28:Q29"/>
    <mergeCell ref="R28:R29"/>
    <mergeCell ref="R38:R39"/>
    <mergeCell ref="S38:S39"/>
    <mergeCell ref="T38:T39"/>
    <mergeCell ref="U38:U39"/>
    <mergeCell ref="V38:V39"/>
    <mergeCell ref="W38:W39"/>
    <mergeCell ref="A33:X33"/>
    <mergeCell ref="A35:C36"/>
    <mergeCell ref="H35:X35"/>
    <mergeCell ref="A38:C39"/>
    <mergeCell ref="D38:F39"/>
    <mergeCell ref="G38:I39"/>
    <mergeCell ref="J38:L39"/>
    <mergeCell ref="M38:O39"/>
    <mergeCell ref="P38:P39"/>
    <mergeCell ref="Q38:Q39"/>
    <mergeCell ref="A42:C43"/>
    <mergeCell ref="G42:I43"/>
    <mergeCell ref="P42:P43"/>
    <mergeCell ref="Q42:Q43"/>
    <mergeCell ref="R42:R43"/>
    <mergeCell ref="A40:C41"/>
    <mergeCell ref="D40:F41"/>
    <mergeCell ref="P40:P41"/>
    <mergeCell ref="Q40:Q41"/>
    <mergeCell ref="R40:R41"/>
    <mergeCell ref="S42:S43"/>
    <mergeCell ref="T42:T43"/>
    <mergeCell ref="U42:U43"/>
    <mergeCell ref="V42:V43"/>
    <mergeCell ref="W42:W43"/>
    <mergeCell ref="X42:X43"/>
    <mergeCell ref="T40:T41"/>
    <mergeCell ref="U40:U41"/>
    <mergeCell ref="V40:V41"/>
    <mergeCell ref="W40:W41"/>
    <mergeCell ref="X40:X41"/>
    <mergeCell ref="S40:S41"/>
    <mergeCell ref="T44:T45"/>
    <mergeCell ref="U44:U45"/>
    <mergeCell ref="V44:V45"/>
    <mergeCell ref="W44:W45"/>
    <mergeCell ref="X44:X45"/>
    <mergeCell ref="S44:S45"/>
    <mergeCell ref="A46:C47"/>
    <mergeCell ref="M46:O47"/>
    <mergeCell ref="P46:P47"/>
    <mergeCell ref="Q46:Q47"/>
    <mergeCell ref="R46:R47"/>
    <mergeCell ref="A44:C45"/>
    <mergeCell ref="J44:L45"/>
    <mergeCell ref="P44:P45"/>
    <mergeCell ref="Q44:Q45"/>
    <mergeCell ref="R44:R45"/>
    <mergeCell ref="P52:R53"/>
    <mergeCell ref="S52:S53"/>
    <mergeCell ref="T52:T53"/>
    <mergeCell ref="U52:U53"/>
    <mergeCell ref="V52:V53"/>
    <mergeCell ref="W52:W53"/>
    <mergeCell ref="X52:X53"/>
    <mergeCell ref="S46:S47"/>
    <mergeCell ref="T46:T47"/>
    <mergeCell ref="U46:U47"/>
    <mergeCell ref="V46:V47"/>
    <mergeCell ref="W46:W47"/>
    <mergeCell ref="X46:X47"/>
    <mergeCell ref="A50:X50"/>
    <mergeCell ref="A52:C53"/>
    <mergeCell ref="D52:F53"/>
    <mergeCell ref="G52:I53"/>
    <mergeCell ref="J52:L53"/>
    <mergeCell ref="M52:O53"/>
    <mergeCell ref="A62:C63"/>
    <mergeCell ref="P62:R63"/>
    <mergeCell ref="S62:S63"/>
    <mergeCell ref="T62:T63"/>
    <mergeCell ref="U62:U63"/>
    <mergeCell ref="V58:V59"/>
    <mergeCell ref="W58:W59"/>
    <mergeCell ref="X58:X59"/>
    <mergeCell ref="Y58:Y59"/>
    <mergeCell ref="A60:C61"/>
    <mergeCell ref="M60:O61"/>
    <mergeCell ref="S60:S61"/>
    <mergeCell ref="T60:T61"/>
    <mergeCell ref="U60:U61"/>
    <mergeCell ref="A58:C59"/>
    <mergeCell ref="J58:L59"/>
    <mergeCell ref="S58:S59"/>
    <mergeCell ref="T58:T59"/>
    <mergeCell ref="U58:U59"/>
    <mergeCell ref="V62:V63"/>
    <mergeCell ref="W62:W63"/>
    <mergeCell ref="X62:X63"/>
    <mergeCell ref="Y62:Y63"/>
    <mergeCell ref="A20:C21"/>
    <mergeCell ref="D20:F21"/>
    <mergeCell ref="G20:I21"/>
    <mergeCell ref="J20:L21"/>
    <mergeCell ref="M20:O21"/>
    <mergeCell ref="V60:V61"/>
    <mergeCell ref="W60:W61"/>
    <mergeCell ref="X60:X61"/>
    <mergeCell ref="Y60:Y61"/>
    <mergeCell ref="A56:C57"/>
    <mergeCell ref="G56:I57"/>
    <mergeCell ref="S56:S57"/>
    <mergeCell ref="T56:T57"/>
    <mergeCell ref="U56:U57"/>
    <mergeCell ref="V56:V57"/>
    <mergeCell ref="W56:W57"/>
    <mergeCell ref="X56:X57"/>
    <mergeCell ref="Y56:Y57"/>
    <mergeCell ref="Y52:Y53"/>
    <mergeCell ref="A54:C55"/>
    <mergeCell ref="D54:F55"/>
    <mergeCell ref="S54:S55"/>
    <mergeCell ref="T54:T55"/>
    <mergeCell ref="U54:U55"/>
    <mergeCell ref="Z62:Z63"/>
    <mergeCell ref="Z60:Z61"/>
    <mergeCell ref="Z58:Z59"/>
    <mergeCell ref="Z56:Z57"/>
    <mergeCell ref="Z52:Z53"/>
    <mergeCell ref="V54:V55"/>
    <mergeCell ref="W54:W55"/>
    <mergeCell ref="X54:X55"/>
    <mergeCell ref="Y54:Y55"/>
    <mergeCell ref="Z54:Z55"/>
    <mergeCell ref="V20:V21"/>
    <mergeCell ref="W20:W21"/>
    <mergeCell ref="P22:P23"/>
    <mergeCell ref="Q22:Q23"/>
    <mergeCell ref="R22:R23"/>
    <mergeCell ref="U20:U21"/>
    <mergeCell ref="V28:V29"/>
    <mergeCell ref="W28:W29"/>
    <mergeCell ref="V24:V25"/>
    <mergeCell ref="W24:W25"/>
    <mergeCell ref="P20:P21"/>
    <mergeCell ref="Q20:Q21"/>
    <mergeCell ref="R20:R21"/>
    <mergeCell ref="S20:S21"/>
    <mergeCell ref="T20:T21"/>
  </mergeCells>
  <phoneticPr fontId="10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Y58"/>
  <sheetViews>
    <sheetView topLeftCell="A31" workbookViewId="0">
      <selection activeCell="W59" sqref="W59"/>
    </sheetView>
  </sheetViews>
  <sheetFormatPr defaultRowHeight="13.5"/>
  <cols>
    <col min="1" max="15" width="3.125" style="28" customWidth="1"/>
    <col min="16" max="18" width="3.75" style="28" bestFit="1" customWidth="1"/>
    <col min="19" max="23" width="5.75" style="28" bestFit="1" customWidth="1"/>
    <col min="24" max="24" width="3.125" style="28" customWidth="1"/>
    <col min="25" max="25" width="5.75" style="28" bestFit="1" customWidth="1"/>
    <col min="26" max="26" width="5.75" bestFit="1" customWidth="1"/>
  </cols>
  <sheetData>
    <row r="3" spans="1:24">
      <c r="A3" s="93" t="s">
        <v>55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5" spans="1:24" ht="13.5" customHeight="1">
      <c r="A5" s="107" t="s">
        <v>0</v>
      </c>
      <c r="B5" s="108"/>
      <c r="C5" s="108"/>
      <c r="G5" s="29"/>
      <c r="H5" s="109" t="s">
        <v>1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</row>
    <row r="6" spans="1:24">
      <c r="A6" s="108"/>
      <c r="B6" s="108"/>
      <c r="C6" s="108"/>
    </row>
    <row r="7" spans="1:24" ht="14.25" thickBot="1"/>
    <row r="8" spans="1:24" s="28" customFormat="1">
      <c r="A8" s="48"/>
      <c r="B8" s="49"/>
      <c r="C8" s="50"/>
      <c r="D8" s="94" t="str">
        <f>A10</f>
        <v>平岡南</v>
      </c>
      <c r="E8" s="95"/>
      <c r="F8" s="96"/>
      <c r="G8" s="94" t="str">
        <f>A12</f>
        <v>篠路</v>
      </c>
      <c r="H8" s="95"/>
      <c r="I8" s="96"/>
      <c r="J8" s="94" t="str">
        <f>A14</f>
        <v>菊水</v>
      </c>
      <c r="K8" s="95"/>
      <c r="L8" s="96"/>
      <c r="M8" s="94" t="str">
        <f>A16</f>
        <v>幌向</v>
      </c>
      <c r="N8" s="95"/>
      <c r="O8" s="95"/>
      <c r="P8" s="100" t="s">
        <v>2</v>
      </c>
      <c r="Q8" s="80" t="s">
        <v>3</v>
      </c>
      <c r="R8" s="80" t="s">
        <v>4</v>
      </c>
      <c r="S8" s="80" t="s">
        <v>5</v>
      </c>
      <c r="T8" s="80" t="s">
        <v>6</v>
      </c>
      <c r="U8" s="80" t="s">
        <v>7</v>
      </c>
      <c r="V8" s="80" t="s">
        <v>8</v>
      </c>
      <c r="W8" s="82" t="s">
        <v>9</v>
      </c>
      <c r="X8" s="1"/>
    </row>
    <row r="9" spans="1:24" s="28" customFormat="1" ht="14.25" thickBot="1">
      <c r="A9" s="51"/>
      <c r="B9" s="52"/>
      <c r="C9" s="53"/>
      <c r="D9" s="97"/>
      <c r="E9" s="98"/>
      <c r="F9" s="99"/>
      <c r="G9" s="97"/>
      <c r="H9" s="98"/>
      <c r="I9" s="99"/>
      <c r="J9" s="97"/>
      <c r="K9" s="98"/>
      <c r="L9" s="99"/>
      <c r="M9" s="97"/>
      <c r="N9" s="98"/>
      <c r="O9" s="98"/>
      <c r="P9" s="101"/>
      <c r="Q9" s="81"/>
      <c r="R9" s="81"/>
      <c r="S9" s="81"/>
      <c r="T9" s="81"/>
      <c r="U9" s="81"/>
      <c r="V9" s="81"/>
      <c r="W9" s="83"/>
      <c r="X9" s="1"/>
    </row>
    <row r="10" spans="1:24" s="28" customFormat="1" ht="13.5" customHeight="1">
      <c r="A10" s="48" t="s">
        <v>45</v>
      </c>
      <c r="B10" s="49"/>
      <c r="C10" s="50"/>
      <c r="D10" s="84"/>
      <c r="E10" s="85"/>
      <c r="F10" s="86"/>
      <c r="G10" s="2"/>
      <c r="H10" s="3" t="str">
        <f>IF(G11="","",IF(G11=I11,"△",IF(G11&gt;=I11,"○","●")))</f>
        <v>●</v>
      </c>
      <c r="I10" s="4"/>
      <c r="J10" s="2"/>
      <c r="K10" s="3" t="str">
        <f>IF(J11="","",IF(J11=L11,"△",IF(J11&gt;=L11,"○","●")))</f>
        <v>●</v>
      </c>
      <c r="L10" s="5"/>
      <c r="M10" s="6"/>
      <c r="N10" s="3" t="str">
        <f>IF(M11="","",IF(M11=O11,"△",IF(M11&gt;=O11,"○","●")))</f>
        <v>△</v>
      </c>
      <c r="O10" s="26"/>
      <c r="P10" s="90">
        <f>IF(AND($H10="",$K10="",$N10=""),"",COUNTIF($D10:$N10,"○"))</f>
        <v>0</v>
      </c>
      <c r="Q10" s="91">
        <f>IF(AND($H10="",$K10="",$N10=""),"",COUNTIF($D10:$N10,"△"))</f>
        <v>1</v>
      </c>
      <c r="R10" s="91">
        <f>IF(AND($H10="",$K10="",$N10=""),"",COUNTIF($D10:$N10,"●"))</f>
        <v>2</v>
      </c>
      <c r="S10" s="91">
        <f>IF(P10="","",(P10*3)+(Q10*1))</f>
        <v>1</v>
      </c>
      <c r="T10" s="91">
        <f>IF(P10="","",SUM(G11,J11,M11))</f>
        <v>2</v>
      </c>
      <c r="U10" s="91">
        <f>IF(P10="","",SUM(I11,L11,O11))</f>
        <v>7</v>
      </c>
      <c r="V10" s="91">
        <f>IF(P10="","",T10-U10)</f>
        <v>-5</v>
      </c>
      <c r="W10" s="106">
        <f>IF(X10="","",RANK(X10,$X10:$X17,0))</f>
        <v>4</v>
      </c>
      <c r="X10" s="104">
        <f>IF(V10="","",$S10*100+$V10*10+T10)</f>
        <v>52</v>
      </c>
    </row>
    <row r="11" spans="1:24" s="28" customFormat="1" ht="14.25" customHeight="1" thickBot="1">
      <c r="A11" s="73"/>
      <c r="B11" s="74"/>
      <c r="C11" s="75"/>
      <c r="D11" s="87"/>
      <c r="E11" s="88"/>
      <c r="F11" s="89"/>
      <c r="G11" s="7">
        <f>IF(F13="","",F13)</f>
        <v>1</v>
      </c>
      <c r="H11" s="8" t="s">
        <v>10</v>
      </c>
      <c r="I11" s="9">
        <f>IF(D13="","",D13)</f>
        <v>3</v>
      </c>
      <c r="J11" s="7">
        <f>IF(F15="","",F15)</f>
        <v>0</v>
      </c>
      <c r="K11" s="8" t="s">
        <v>10</v>
      </c>
      <c r="L11" s="9">
        <f>IF(D15="","",D15)</f>
        <v>3</v>
      </c>
      <c r="M11" s="7">
        <f>IF(F17="","",F17)</f>
        <v>1</v>
      </c>
      <c r="N11" s="8" t="s">
        <v>10</v>
      </c>
      <c r="O11" s="8">
        <f>IF(D17="","",D17)</f>
        <v>1</v>
      </c>
      <c r="P11" s="68"/>
      <c r="Q11" s="70"/>
      <c r="R11" s="70"/>
      <c r="S11" s="70"/>
      <c r="T11" s="70"/>
      <c r="U11" s="70"/>
      <c r="V11" s="70"/>
      <c r="W11" s="103"/>
      <c r="X11" s="104"/>
    </row>
    <row r="12" spans="1:24" s="28" customFormat="1" ht="13.5" customHeight="1">
      <c r="A12" s="48" t="s">
        <v>13</v>
      </c>
      <c r="B12" s="49"/>
      <c r="C12" s="50"/>
      <c r="D12" s="10"/>
      <c r="E12" s="11" t="str">
        <f>IF(D13="","",IF(D13=F13,"△",IF(D13&gt;=F13,"○","●")))</f>
        <v>○</v>
      </c>
      <c r="F12" s="12"/>
      <c r="G12" s="54"/>
      <c r="H12" s="55"/>
      <c r="I12" s="76"/>
      <c r="J12" s="6"/>
      <c r="K12" s="11" t="str">
        <f>IF(J13="","",IF(J13=L13,"△",IF(J13&gt;=L13,"○","●")))</f>
        <v>△</v>
      </c>
      <c r="L12" s="13"/>
      <c r="M12" s="6"/>
      <c r="N12" s="11" t="str">
        <f>IF(M13="","",IF(M13=O13,"△",IF(M13&gt;=O13,"○","●")))</f>
        <v>○</v>
      </c>
      <c r="O12" s="27"/>
      <c r="P12" s="67">
        <f>IF(AND($E12="",$K12="",$N12=""),"",COUNTIF($D12:$N12,"○"))</f>
        <v>2</v>
      </c>
      <c r="Q12" s="69">
        <f>IF(AND($E12="",$K12="",$N12=""),"",COUNTIF($D12:$N12,"△"))</f>
        <v>1</v>
      </c>
      <c r="R12" s="69">
        <f>IF(AND($E12="",$K12="",$N12=""),"",COUNTIF($D12:$N12,"●"))</f>
        <v>0</v>
      </c>
      <c r="S12" s="71">
        <f>IF(P12="","",(P12*3)+(Q12*1))</f>
        <v>7</v>
      </c>
      <c r="T12" s="71">
        <f>IF(P12="","",SUM(D13,J13,M13))</f>
        <v>8</v>
      </c>
      <c r="U12" s="71">
        <f>IF(P12="","",SUM(F13,L13,O13))</f>
        <v>2</v>
      </c>
      <c r="V12" s="71">
        <f>IF(P12="","",T12-U12)</f>
        <v>6</v>
      </c>
      <c r="W12" s="102">
        <f>IF(X12="","",RANK(X12,$X10:$X17,0))</f>
        <v>1</v>
      </c>
      <c r="X12" s="104">
        <f>IF(V12="","",$S12*100+$V12*10+T12)</f>
        <v>768</v>
      </c>
    </row>
    <row r="13" spans="1:24" s="28" customFormat="1" ht="14.25" customHeight="1" thickBot="1">
      <c r="A13" s="73"/>
      <c r="B13" s="74"/>
      <c r="C13" s="75"/>
      <c r="D13" s="14">
        <v>3</v>
      </c>
      <c r="E13" s="15" t="s">
        <v>10</v>
      </c>
      <c r="F13" s="16">
        <v>1</v>
      </c>
      <c r="G13" s="77"/>
      <c r="H13" s="78"/>
      <c r="I13" s="79"/>
      <c r="J13" s="17">
        <f>IF(I15="","",I15)</f>
        <v>1</v>
      </c>
      <c r="K13" s="18" t="s">
        <v>10</v>
      </c>
      <c r="L13" s="19">
        <f>IF(G15="","",G15)</f>
        <v>1</v>
      </c>
      <c r="M13" s="17">
        <f>IF(I17="","",I17)</f>
        <v>4</v>
      </c>
      <c r="N13" s="18" t="s">
        <v>10</v>
      </c>
      <c r="O13" s="18">
        <f>IF(G17="","",G17)</f>
        <v>0</v>
      </c>
      <c r="P13" s="68"/>
      <c r="Q13" s="70"/>
      <c r="R13" s="70"/>
      <c r="S13" s="72"/>
      <c r="T13" s="72"/>
      <c r="U13" s="72"/>
      <c r="V13" s="72"/>
      <c r="W13" s="103"/>
      <c r="X13" s="104"/>
    </row>
    <row r="14" spans="1:24" s="28" customFormat="1" ht="13.5" customHeight="1">
      <c r="A14" s="48" t="s">
        <v>56</v>
      </c>
      <c r="B14" s="49"/>
      <c r="C14" s="50"/>
      <c r="D14" s="10"/>
      <c r="E14" s="11" t="str">
        <f>IF(D15="","",IF(D15=F15,"△",IF(D15&gt;=F15,"○","●")))</f>
        <v>○</v>
      </c>
      <c r="F14" s="12"/>
      <c r="G14" s="11"/>
      <c r="H14" s="11" t="str">
        <f>IF(G15="","",IF(G15=I15,"△",IF(G15&gt;=I15,"○","●")))</f>
        <v>△</v>
      </c>
      <c r="I14" s="12"/>
      <c r="J14" s="54"/>
      <c r="K14" s="55"/>
      <c r="L14" s="76"/>
      <c r="M14" s="6"/>
      <c r="N14" s="11" t="str">
        <f>IF(M15="","",IF(M15=O15,"△",IF(M15&gt;=O15,"○","●")))</f>
        <v>●</v>
      </c>
      <c r="O14" s="27"/>
      <c r="P14" s="67">
        <f>IF(AND($E14="",$H14="",$N14=""),"",COUNTIF($D14:$N14,"○"))</f>
        <v>1</v>
      </c>
      <c r="Q14" s="69">
        <f>IF(AND($E14="",$H14="",$N14=""),"",COUNTIF($D14:$N14,"△"))</f>
        <v>1</v>
      </c>
      <c r="R14" s="69">
        <f>IF(AND($E14="",$H14="",$N14=""),"",COUNTIF($D14:$N14,"●"))</f>
        <v>1</v>
      </c>
      <c r="S14" s="71">
        <f>IF(P14="","",(P14*3)+(Q14*1))</f>
        <v>4</v>
      </c>
      <c r="T14" s="71">
        <f>IF(P14="","",SUM(G15,D15,M15))</f>
        <v>5</v>
      </c>
      <c r="U14" s="71">
        <f>IF(P14="","",SUM(F15,I15,O15))</f>
        <v>4</v>
      </c>
      <c r="V14" s="71">
        <f>IF(P14="","",T14-U14)</f>
        <v>1</v>
      </c>
      <c r="W14" s="102">
        <f>IF(X14="","",RANK(X14,$X10:$X17,0))</f>
        <v>2</v>
      </c>
      <c r="X14" s="104">
        <f>IF(V14="","",$S14*100+$V14*10+T14)</f>
        <v>415</v>
      </c>
    </row>
    <row r="15" spans="1:24" s="28" customFormat="1" ht="14.25" customHeight="1" thickBot="1">
      <c r="A15" s="73"/>
      <c r="B15" s="74"/>
      <c r="C15" s="75"/>
      <c r="D15" s="14">
        <v>3</v>
      </c>
      <c r="E15" s="15" t="s">
        <v>10</v>
      </c>
      <c r="F15" s="16">
        <v>0</v>
      </c>
      <c r="G15" s="14">
        <v>1</v>
      </c>
      <c r="H15" s="15" t="s">
        <v>10</v>
      </c>
      <c r="I15" s="16">
        <v>1</v>
      </c>
      <c r="J15" s="77"/>
      <c r="K15" s="78"/>
      <c r="L15" s="79"/>
      <c r="M15" s="17">
        <f>IF(L17="","",L17)</f>
        <v>1</v>
      </c>
      <c r="N15" s="18" t="s">
        <v>10</v>
      </c>
      <c r="O15" s="18">
        <f>IF(J17="","",J17)</f>
        <v>3</v>
      </c>
      <c r="P15" s="68"/>
      <c r="Q15" s="70"/>
      <c r="R15" s="70"/>
      <c r="S15" s="72"/>
      <c r="T15" s="72"/>
      <c r="U15" s="72"/>
      <c r="V15" s="72"/>
      <c r="W15" s="103"/>
      <c r="X15" s="104"/>
    </row>
    <row r="16" spans="1:24" s="28" customFormat="1" ht="13.5" customHeight="1">
      <c r="A16" s="48" t="s">
        <v>41</v>
      </c>
      <c r="B16" s="49"/>
      <c r="C16" s="50"/>
      <c r="D16" s="25"/>
      <c r="E16" s="20" t="str">
        <f>IF(D17="","",IF(D17=F17,"△",IF(D17&gt;=F17,"○","●")))</f>
        <v>△</v>
      </c>
      <c r="F16" s="21"/>
      <c r="G16" s="20"/>
      <c r="H16" s="20" t="str">
        <f>IF(G17="","",IF(G17=I17,"△",IF(G17&gt;=I17,"○","●")))</f>
        <v>●</v>
      </c>
      <c r="I16" s="21"/>
      <c r="J16" s="20"/>
      <c r="K16" s="20" t="str">
        <f>IF(J17="","",IF(J17=L17,"△",IF(J17&gt;=L17,"○","●")))</f>
        <v>○</v>
      </c>
      <c r="L16" s="21"/>
      <c r="M16" s="54"/>
      <c r="N16" s="55"/>
      <c r="O16" s="55"/>
      <c r="P16" s="67">
        <f>IF(AND($E16="",$H16="",$N16=""),"",COUNTIF($D16:$N16,"○"))</f>
        <v>1</v>
      </c>
      <c r="Q16" s="69">
        <f>IF(AND($E16="",$H16="",$N16=""),"",COUNTIF($D16:$N16,"△"))</f>
        <v>1</v>
      </c>
      <c r="R16" s="69">
        <f>IF(AND($E16="",$H16="",$N16=""),"",COUNTIF($D16:$N16,"●"))</f>
        <v>1</v>
      </c>
      <c r="S16" s="71">
        <f>IF(P16="","",(P16*3)+(Q16*1))</f>
        <v>4</v>
      </c>
      <c r="T16" s="71">
        <f>IF(P16="","",SUM(G17,D17,M17))</f>
        <v>1</v>
      </c>
      <c r="U16" s="71">
        <f>IF(P16="","",SUM(F17,I17,O17))</f>
        <v>5</v>
      </c>
      <c r="V16" s="71">
        <f>IF(P16="","",T16-U16)</f>
        <v>-4</v>
      </c>
      <c r="W16" s="102">
        <f>IF(X16="","",RANK(X16,$X12:$X19,0))</f>
        <v>3</v>
      </c>
      <c r="X16" s="104">
        <f>IF(V16="","",$S16*100+$V16*10+T16)</f>
        <v>361</v>
      </c>
    </row>
    <row r="17" spans="1:24" ht="14.25" customHeight="1" thickBot="1">
      <c r="A17" s="51"/>
      <c r="B17" s="52"/>
      <c r="C17" s="53"/>
      <c r="D17" s="22">
        <v>1</v>
      </c>
      <c r="E17" s="23" t="s">
        <v>10</v>
      </c>
      <c r="F17" s="24">
        <v>1</v>
      </c>
      <c r="G17" s="22">
        <v>0</v>
      </c>
      <c r="H17" s="23" t="s">
        <v>10</v>
      </c>
      <c r="I17" s="24">
        <v>4</v>
      </c>
      <c r="J17" s="22">
        <v>3</v>
      </c>
      <c r="K17" s="23" t="s">
        <v>10</v>
      </c>
      <c r="L17" s="24">
        <v>1</v>
      </c>
      <c r="M17" s="56"/>
      <c r="N17" s="57"/>
      <c r="O17" s="57"/>
      <c r="P17" s="59"/>
      <c r="Q17" s="61"/>
      <c r="R17" s="61"/>
      <c r="S17" s="63"/>
      <c r="T17" s="63"/>
      <c r="U17" s="63"/>
      <c r="V17" s="63"/>
      <c r="W17" s="105"/>
      <c r="X17" s="104"/>
    </row>
    <row r="19" spans="1:24" ht="14.25" thickBot="1"/>
    <row r="20" spans="1:24" s="28" customFormat="1">
      <c r="A20" s="48"/>
      <c r="B20" s="49"/>
      <c r="C20" s="50"/>
      <c r="D20" s="94" t="str">
        <f>A22</f>
        <v>上白石</v>
      </c>
      <c r="E20" s="95"/>
      <c r="F20" s="96"/>
      <c r="G20" s="94" t="str">
        <f>A24</f>
        <v>篠路</v>
      </c>
      <c r="H20" s="95"/>
      <c r="I20" s="96"/>
      <c r="J20" s="94" t="str">
        <f>A26</f>
        <v>菊水</v>
      </c>
      <c r="K20" s="95"/>
      <c r="L20" s="96"/>
      <c r="M20" s="94" t="str">
        <f>A28</f>
        <v>清田緑</v>
      </c>
      <c r="N20" s="95"/>
      <c r="O20" s="95"/>
      <c r="P20" s="100" t="s">
        <v>2</v>
      </c>
      <c r="Q20" s="80" t="s">
        <v>3</v>
      </c>
      <c r="R20" s="80" t="s">
        <v>4</v>
      </c>
      <c r="S20" s="80" t="s">
        <v>5</v>
      </c>
      <c r="T20" s="80" t="s">
        <v>6</v>
      </c>
      <c r="U20" s="80" t="s">
        <v>7</v>
      </c>
      <c r="V20" s="80" t="s">
        <v>8</v>
      </c>
      <c r="W20" s="82" t="s">
        <v>9</v>
      </c>
      <c r="X20" s="1"/>
    </row>
    <row r="21" spans="1:24" s="28" customFormat="1" ht="14.25" thickBot="1">
      <c r="A21" s="51"/>
      <c r="B21" s="52"/>
      <c r="C21" s="53"/>
      <c r="D21" s="97"/>
      <c r="E21" s="98"/>
      <c r="F21" s="99"/>
      <c r="G21" s="97"/>
      <c r="H21" s="98"/>
      <c r="I21" s="99"/>
      <c r="J21" s="97"/>
      <c r="K21" s="98"/>
      <c r="L21" s="99"/>
      <c r="M21" s="97"/>
      <c r="N21" s="98"/>
      <c r="O21" s="98"/>
      <c r="P21" s="101"/>
      <c r="Q21" s="81"/>
      <c r="R21" s="81"/>
      <c r="S21" s="81"/>
      <c r="T21" s="81"/>
      <c r="U21" s="81"/>
      <c r="V21" s="81"/>
      <c r="W21" s="83"/>
      <c r="X21" s="1"/>
    </row>
    <row r="22" spans="1:24" s="28" customFormat="1" ht="13.5" customHeight="1">
      <c r="A22" s="48" t="s">
        <v>27</v>
      </c>
      <c r="B22" s="49"/>
      <c r="C22" s="50"/>
      <c r="D22" s="84"/>
      <c r="E22" s="85"/>
      <c r="F22" s="86"/>
      <c r="G22" s="2"/>
      <c r="H22" s="3" t="str">
        <f>IF(G23="","",IF(G23=I23,"△",IF(G23&gt;=I23,"○","●")))</f>
        <v>○</v>
      </c>
      <c r="I22" s="4"/>
      <c r="J22" s="2"/>
      <c r="K22" s="3" t="str">
        <f>IF(J23="","",IF(J23=L23,"△",IF(J23&gt;=L23,"○","●")))</f>
        <v>○</v>
      </c>
      <c r="L22" s="5"/>
      <c r="M22" s="6"/>
      <c r="N22" s="3" t="str">
        <f>IF(M23="","",IF(M23=O23,"△",IF(M23&gt;=O23,"○","●")))</f>
        <v>○</v>
      </c>
      <c r="O22" s="26"/>
      <c r="P22" s="90">
        <f>IF(AND($H22="",$K22="",$N22=""),"",COUNTIF($D22:$N22,"○"))</f>
        <v>3</v>
      </c>
      <c r="Q22" s="91">
        <f>IF(AND($H22="",$K22="",$N22=""),"",COUNTIF($D22:$N22,"△"))</f>
        <v>0</v>
      </c>
      <c r="R22" s="91">
        <f>IF(AND($H22="",$K22="",$N22=""),"",COUNTIF($D22:$N22,"●"))</f>
        <v>0</v>
      </c>
      <c r="S22" s="91">
        <f>IF(P22="","",(P22*3)+(Q22*1))</f>
        <v>9</v>
      </c>
      <c r="T22" s="91">
        <f>IF(P22="","",SUM(G23,J23,M23))</f>
        <v>12</v>
      </c>
      <c r="U22" s="91">
        <f>IF(P22="","",SUM(I23,L23,O23))</f>
        <v>2</v>
      </c>
      <c r="V22" s="91">
        <f>IF(P22="","",T22-U22)</f>
        <v>10</v>
      </c>
      <c r="W22" s="106">
        <f>IF(X22="","",RANK(X22,$X22:$X29,0))</f>
        <v>1</v>
      </c>
      <c r="X22" s="104">
        <f>IF(V22="","",$S22*100+$V22*10+T22)</f>
        <v>1012</v>
      </c>
    </row>
    <row r="23" spans="1:24" s="28" customFormat="1" ht="14.25" customHeight="1" thickBot="1">
      <c r="A23" s="73"/>
      <c r="B23" s="74"/>
      <c r="C23" s="75"/>
      <c r="D23" s="87"/>
      <c r="E23" s="88"/>
      <c r="F23" s="89"/>
      <c r="G23" s="7">
        <f>IF(F25="","",F25)</f>
        <v>2</v>
      </c>
      <c r="H23" s="8" t="s">
        <v>10</v>
      </c>
      <c r="I23" s="9">
        <f>IF(D25="","",D25)</f>
        <v>0</v>
      </c>
      <c r="J23" s="7">
        <f>IF(F27="","",F27)</f>
        <v>7</v>
      </c>
      <c r="K23" s="8" t="s">
        <v>10</v>
      </c>
      <c r="L23" s="9">
        <f>IF(D27="","",D27)</f>
        <v>0</v>
      </c>
      <c r="M23" s="7">
        <f>IF(F29="","",F29)</f>
        <v>3</v>
      </c>
      <c r="N23" s="8" t="s">
        <v>10</v>
      </c>
      <c r="O23" s="8">
        <f>IF(D29="","",D29)</f>
        <v>2</v>
      </c>
      <c r="P23" s="68"/>
      <c r="Q23" s="70"/>
      <c r="R23" s="70"/>
      <c r="S23" s="70"/>
      <c r="T23" s="70"/>
      <c r="U23" s="70"/>
      <c r="V23" s="70"/>
      <c r="W23" s="103"/>
      <c r="X23" s="104"/>
    </row>
    <row r="24" spans="1:24" s="28" customFormat="1" ht="13.5" customHeight="1">
      <c r="A24" s="147" t="s">
        <v>13</v>
      </c>
      <c r="B24" s="148"/>
      <c r="C24" s="149"/>
      <c r="D24" s="10"/>
      <c r="E24" s="11" t="str">
        <f>IF(D25="","",IF(D25=F25,"△",IF(D25&gt;=F25,"○","●")))</f>
        <v>●</v>
      </c>
      <c r="F24" s="12"/>
      <c r="G24" s="54"/>
      <c r="H24" s="55"/>
      <c r="I24" s="76"/>
      <c r="J24" s="6"/>
      <c r="K24" s="11" t="str">
        <f>IF(J25="","",IF(J25=L25,"△",IF(J25&gt;=L25,"○","●")))</f>
        <v>○</v>
      </c>
      <c r="L24" s="13"/>
      <c r="M24" s="6"/>
      <c r="N24" s="11" t="str">
        <f>IF(M25="","",IF(M25=O25,"△",IF(M25&gt;=O25,"○","●")))</f>
        <v>△</v>
      </c>
      <c r="O24" s="27"/>
      <c r="P24" s="67">
        <f>IF(AND($E24="",$K24="",$N24=""),"",COUNTIF($D24:$N24,"○"))</f>
        <v>1</v>
      </c>
      <c r="Q24" s="69">
        <f>IF(AND($E24="",$K24="",$N24=""),"",COUNTIF($D24:$N24,"△"))</f>
        <v>1</v>
      </c>
      <c r="R24" s="69">
        <f>IF(AND($E24="",$K24="",$N24=""),"",COUNTIF($D24:$N24,"●"))</f>
        <v>1</v>
      </c>
      <c r="S24" s="71">
        <f>IF(P24="","",(P24*3)+(Q24*1))</f>
        <v>4</v>
      </c>
      <c r="T24" s="71">
        <f>IF(P24="","",SUM(D25,J25,M25))</f>
        <v>3</v>
      </c>
      <c r="U24" s="71">
        <f>IF(P24="","",SUM(F25,L25,O25))</f>
        <v>4</v>
      </c>
      <c r="V24" s="71">
        <f>IF(P24="","",T24-U24)</f>
        <v>-1</v>
      </c>
      <c r="W24" s="102">
        <v>3</v>
      </c>
      <c r="X24" s="104">
        <f>IF(V24="","",$S24*100+$V24*10+T24)</f>
        <v>393</v>
      </c>
    </row>
    <row r="25" spans="1:24" s="28" customFormat="1" ht="14.25" customHeight="1" thickBot="1">
      <c r="A25" s="150"/>
      <c r="B25" s="151"/>
      <c r="C25" s="152"/>
      <c r="D25" s="14">
        <v>0</v>
      </c>
      <c r="E25" s="15" t="s">
        <v>10</v>
      </c>
      <c r="F25" s="16">
        <v>2</v>
      </c>
      <c r="G25" s="77"/>
      <c r="H25" s="78"/>
      <c r="I25" s="79"/>
      <c r="J25" s="17">
        <f>IF(I27="","",I27)</f>
        <v>2</v>
      </c>
      <c r="K25" s="18" t="s">
        <v>10</v>
      </c>
      <c r="L25" s="19">
        <f>IF(G27="","",G27)</f>
        <v>1</v>
      </c>
      <c r="M25" s="17">
        <f>IF(I29="","",I29)</f>
        <v>1</v>
      </c>
      <c r="N25" s="18" t="s">
        <v>10</v>
      </c>
      <c r="O25" s="18">
        <f>IF(G29="","",G29)</f>
        <v>1</v>
      </c>
      <c r="P25" s="68"/>
      <c r="Q25" s="70"/>
      <c r="R25" s="70"/>
      <c r="S25" s="72"/>
      <c r="T25" s="72"/>
      <c r="U25" s="72"/>
      <c r="V25" s="72"/>
      <c r="W25" s="103"/>
      <c r="X25" s="104"/>
    </row>
    <row r="26" spans="1:24" s="28" customFormat="1" ht="13.5" customHeight="1">
      <c r="A26" s="48" t="s">
        <v>56</v>
      </c>
      <c r="B26" s="49"/>
      <c r="C26" s="50"/>
      <c r="D26" s="10"/>
      <c r="E26" s="11" t="str">
        <f>IF(D27="","",IF(D27=F27,"△",IF(D27&gt;=F27,"○","●")))</f>
        <v>●</v>
      </c>
      <c r="F26" s="12"/>
      <c r="G26" s="11"/>
      <c r="H26" s="11" t="str">
        <f>IF(G27="","",IF(G27=I27,"△",IF(G27&gt;=I27,"○","●")))</f>
        <v>●</v>
      </c>
      <c r="I26" s="12"/>
      <c r="J26" s="54"/>
      <c r="K26" s="55"/>
      <c r="L26" s="76"/>
      <c r="M26" s="6"/>
      <c r="N26" s="11" t="str">
        <f>IF(M27="","",IF(M27=O27,"△",IF(M27&gt;=O27,"○","●")))</f>
        <v>●</v>
      </c>
      <c r="O26" s="27"/>
      <c r="P26" s="67">
        <f>IF(AND($E26="",$H26="",$N26=""),"",COUNTIF($D26:$N26,"○"))</f>
        <v>0</v>
      </c>
      <c r="Q26" s="69">
        <f>IF(AND($E26="",$H26="",$N26=""),"",COUNTIF($D26:$N26,"△"))</f>
        <v>0</v>
      </c>
      <c r="R26" s="69">
        <f>IF(AND($E26="",$H26="",$N26=""),"",COUNTIF($D26:$N26,"●"))</f>
        <v>3</v>
      </c>
      <c r="S26" s="71">
        <f>IF(P26="","",(P26*3)+(Q26*1))</f>
        <v>0</v>
      </c>
      <c r="T26" s="71">
        <f>IF(P26="","",SUM(G27,D27,M27))</f>
        <v>1</v>
      </c>
      <c r="U26" s="71">
        <f>IF(P26="","",SUM(F27,I27,O27))</f>
        <v>13</v>
      </c>
      <c r="V26" s="71">
        <f>IF(P26="","",T26-U26)</f>
        <v>-12</v>
      </c>
      <c r="W26" s="102">
        <f>IF(X26="","",RANK(X26,$X22:$X29,0))</f>
        <v>4</v>
      </c>
      <c r="X26" s="104">
        <f>IF(V26="","",$S26*100+$V26*10+T26)</f>
        <v>-119</v>
      </c>
    </row>
    <row r="27" spans="1:24" s="28" customFormat="1" ht="14.25" customHeight="1" thickBot="1">
      <c r="A27" s="73"/>
      <c r="B27" s="74"/>
      <c r="C27" s="75"/>
      <c r="D27" s="14">
        <v>0</v>
      </c>
      <c r="E27" s="15" t="s">
        <v>10</v>
      </c>
      <c r="F27" s="16">
        <v>7</v>
      </c>
      <c r="G27" s="14">
        <v>1</v>
      </c>
      <c r="H27" s="15" t="s">
        <v>10</v>
      </c>
      <c r="I27" s="16">
        <v>2</v>
      </c>
      <c r="J27" s="77"/>
      <c r="K27" s="78"/>
      <c r="L27" s="79"/>
      <c r="M27" s="17">
        <f>IF(L29="","",L29)</f>
        <v>0</v>
      </c>
      <c r="N27" s="18" t="s">
        <v>10</v>
      </c>
      <c r="O27" s="18">
        <f>IF(J29="","",J29)</f>
        <v>4</v>
      </c>
      <c r="P27" s="68"/>
      <c r="Q27" s="70"/>
      <c r="R27" s="70"/>
      <c r="S27" s="72"/>
      <c r="T27" s="72"/>
      <c r="U27" s="72"/>
      <c r="V27" s="72"/>
      <c r="W27" s="103"/>
      <c r="X27" s="104"/>
    </row>
    <row r="28" spans="1:24" s="28" customFormat="1" ht="13.5" customHeight="1">
      <c r="A28" s="48" t="s">
        <v>26</v>
      </c>
      <c r="B28" s="49"/>
      <c r="C28" s="50"/>
      <c r="D28" s="25"/>
      <c r="E28" s="20" t="str">
        <f>IF(D29="","",IF(D29=F29,"△",IF(D29&gt;=F29,"○","●")))</f>
        <v>●</v>
      </c>
      <c r="F28" s="21"/>
      <c r="G28" s="20"/>
      <c r="H28" s="20" t="str">
        <f>IF(G29="","",IF(G29=I29,"△",IF(G29&gt;=I29,"○","●")))</f>
        <v>△</v>
      </c>
      <c r="I28" s="21"/>
      <c r="J28" s="20"/>
      <c r="K28" s="20" t="str">
        <f>IF(J29="","",IF(J29=L29,"△",IF(J29&gt;=L29,"○","●")))</f>
        <v>○</v>
      </c>
      <c r="L28" s="21"/>
      <c r="M28" s="54"/>
      <c r="N28" s="55"/>
      <c r="O28" s="55"/>
      <c r="P28" s="67">
        <f>IF(AND($E28="",$H28="",$N28=""),"",COUNTIF($D28:$N28,"○"))</f>
        <v>1</v>
      </c>
      <c r="Q28" s="69">
        <f>IF(AND($E28="",$H28="",$N28=""),"",COUNTIF($D28:$N28,"△"))</f>
        <v>1</v>
      </c>
      <c r="R28" s="69">
        <f>IF(AND($E28="",$H28="",$N28=""),"",COUNTIF($D28:$N28,"●"))</f>
        <v>1</v>
      </c>
      <c r="S28" s="71">
        <f>IF(P28="","",(P28*3)+(Q28*1))</f>
        <v>4</v>
      </c>
      <c r="T28" s="71">
        <f>IF(P28="","",SUM(G29,D29,M29))</f>
        <v>3</v>
      </c>
      <c r="U28" s="71">
        <f>IF(P28="","",SUM(F29,I29,O29))</f>
        <v>4</v>
      </c>
      <c r="V28" s="71">
        <f>IF(P28="","",T28-U28)</f>
        <v>-1</v>
      </c>
      <c r="W28" s="102">
        <v>2</v>
      </c>
      <c r="X28" s="104">
        <f>IF(V28="","",$S28*100+$V28*10+T28)</f>
        <v>393</v>
      </c>
    </row>
    <row r="29" spans="1:24" ht="14.25" customHeight="1" thickBot="1">
      <c r="A29" s="51"/>
      <c r="B29" s="52"/>
      <c r="C29" s="53"/>
      <c r="D29" s="22">
        <v>2</v>
      </c>
      <c r="E29" s="23" t="s">
        <v>10</v>
      </c>
      <c r="F29" s="24">
        <v>3</v>
      </c>
      <c r="G29" s="22">
        <v>1</v>
      </c>
      <c r="H29" s="23" t="s">
        <v>10</v>
      </c>
      <c r="I29" s="24">
        <v>1</v>
      </c>
      <c r="J29" s="22">
        <v>4</v>
      </c>
      <c r="K29" s="23" t="s">
        <v>10</v>
      </c>
      <c r="L29" s="24">
        <v>0</v>
      </c>
      <c r="M29" s="56"/>
      <c r="N29" s="57"/>
      <c r="O29" s="57"/>
      <c r="P29" s="59"/>
      <c r="Q29" s="61"/>
      <c r="R29" s="61"/>
      <c r="S29" s="63"/>
      <c r="T29" s="63"/>
      <c r="U29" s="63"/>
      <c r="V29" s="63"/>
      <c r="W29" s="105"/>
      <c r="X29" s="104"/>
    </row>
    <row r="32" spans="1:24">
      <c r="A32" s="93" t="s">
        <v>57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</row>
    <row r="34" spans="1:24" ht="13.5" customHeight="1">
      <c r="A34" s="107" t="s">
        <v>0</v>
      </c>
      <c r="B34" s="108"/>
      <c r="C34" s="108"/>
      <c r="G34" s="29"/>
      <c r="H34" s="109" t="s">
        <v>1</v>
      </c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4">
      <c r="A35" s="108"/>
      <c r="B35" s="108"/>
      <c r="C35" s="108"/>
    </row>
    <row r="36" spans="1:24" ht="14.25" thickBot="1"/>
    <row r="37" spans="1:24" s="28" customFormat="1">
      <c r="A37" s="48"/>
      <c r="B37" s="49"/>
      <c r="C37" s="50"/>
      <c r="D37" s="94" t="str">
        <f>A39</f>
        <v>最北</v>
      </c>
      <c r="E37" s="95"/>
      <c r="F37" s="96"/>
      <c r="G37" s="94" t="str">
        <f>A41</f>
        <v>緑ヶ丘</v>
      </c>
      <c r="H37" s="95"/>
      <c r="I37" s="96"/>
      <c r="J37" s="94" t="str">
        <f>A43</f>
        <v>菊水</v>
      </c>
      <c r="K37" s="95"/>
      <c r="L37" s="96"/>
      <c r="M37" s="94" t="str">
        <f>A45</f>
        <v>手稲鉄北</v>
      </c>
      <c r="N37" s="95"/>
      <c r="O37" s="95"/>
      <c r="P37" s="100" t="s">
        <v>2</v>
      </c>
      <c r="Q37" s="80" t="s">
        <v>3</v>
      </c>
      <c r="R37" s="80" t="s">
        <v>4</v>
      </c>
      <c r="S37" s="80" t="s">
        <v>5</v>
      </c>
      <c r="T37" s="80" t="s">
        <v>6</v>
      </c>
      <c r="U37" s="80" t="s">
        <v>7</v>
      </c>
      <c r="V37" s="80" t="s">
        <v>8</v>
      </c>
      <c r="W37" s="82" t="s">
        <v>9</v>
      </c>
      <c r="X37" s="1"/>
    </row>
    <row r="38" spans="1:24" s="28" customFormat="1" ht="14.25" thickBot="1">
      <c r="A38" s="51"/>
      <c r="B38" s="52"/>
      <c r="C38" s="53"/>
      <c r="D38" s="97"/>
      <c r="E38" s="98"/>
      <c r="F38" s="99"/>
      <c r="G38" s="97"/>
      <c r="H38" s="98"/>
      <c r="I38" s="99"/>
      <c r="J38" s="97"/>
      <c r="K38" s="98"/>
      <c r="L38" s="99"/>
      <c r="M38" s="97"/>
      <c r="N38" s="98"/>
      <c r="O38" s="98"/>
      <c r="P38" s="101"/>
      <c r="Q38" s="81"/>
      <c r="R38" s="81"/>
      <c r="S38" s="81"/>
      <c r="T38" s="81"/>
      <c r="U38" s="81"/>
      <c r="V38" s="81"/>
      <c r="W38" s="83"/>
      <c r="X38" s="1"/>
    </row>
    <row r="39" spans="1:24" s="28" customFormat="1" ht="13.5" customHeight="1">
      <c r="A39" s="48" t="s">
        <v>58</v>
      </c>
      <c r="B39" s="49"/>
      <c r="C39" s="50"/>
      <c r="D39" s="84"/>
      <c r="E39" s="85"/>
      <c r="F39" s="86"/>
      <c r="G39" s="2"/>
      <c r="H39" s="3" t="str">
        <f>IF(G40="","",IF(G40=I40,"△",IF(G40&gt;=I40,"○","●")))</f>
        <v>△</v>
      </c>
      <c r="I39" s="4"/>
      <c r="J39" s="2"/>
      <c r="K39" s="3" t="str">
        <f>IF(J40="","",IF(J40=L40,"△",IF(J40&gt;=L40,"○","●")))</f>
        <v>●</v>
      </c>
      <c r="L39" s="5"/>
      <c r="M39" s="6"/>
      <c r="N39" s="3" t="str">
        <f>IF(M40="","",IF(M40=O40,"△",IF(M40&gt;=O40,"○","●")))</f>
        <v>●</v>
      </c>
      <c r="O39" s="26"/>
      <c r="P39" s="90">
        <f>IF(AND($H39="",$K39="",$N39=""),"",COUNTIF($D39:$N39,"○"))</f>
        <v>0</v>
      </c>
      <c r="Q39" s="91">
        <f>IF(AND($H39="",$K39="",$N39=""),"",COUNTIF($D39:$N39,"△"))</f>
        <v>1</v>
      </c>
      <c r="R39" s="91">
        <f>IF(AND($H39="",$K39="",$N39=""),"",COUNTIF($D39:$N39,"●"))</f>
        <v>2</v>
      </c>
      <c r="S39" s="91">
        <f>IF(P39="","",(P39*3)+(Q39*1))</f>
        <v>1</v>
      </c>
      <c r="T39" s="91">
        <f>IF(P39="","",SUM(G40,J40,M40))</f>
        <v>1</v>
      </c>
      <c r="U39" s="91">
        <f>IF(P39="","",SUM(I40,L40,O40))</f>
        <v>13</v>
      </c>
      <c r="V39" s="91">
        <f>IF(P39="","",T39-U39)</f>
        <v>-12</v>
      </c>
      <c r="W39" s="106">
        <f>IF(X39="","",RANK(X39,$X39:$X46,0))</f>
        <v>4</v>
      </c>
      <c r="X39" s="104">
        <f>IF(V39="","",$S39*100+$V39*10+T39)</f>
        <v>-19</v>
      </c>
    </row>
    <row r="40" spans="1:24" s="28" customFormat="1" ht="14.25" customHeight="1" thickBot="1">
      <c r="A40" s="73"/>
      <c r="B40" s="74"/>
      <c r="C40" s="75"/>
      <c r="D40" s="87"/>
      <c r="E40" s="88"/>
      <c r="F40" s="89"/>
      <c r="G40" s="7">
        <f>IF(F42="","",F42)</f>
        <v>1</v>
      </c>
      <c r="H40" s="8" t="s">
        <v>10</v>
      </c>
      <c r="I40" s="9">
        <f>IF(D42="","",D42)</f>
        <v>1</v>
      </c>
      <c r="J40" s="7">
        <f>IF(F44="","",F44)</f>
        <v>0</v>
      </c>
      <c r="K40" s="8" t="s">
        <v>10</v>
      </c>
      <c r="L40" s="9">
        <f>IF(D44="","",D44)</f>
        <v>6</v>
      </c>
      <c r="M40" s="7">
        <f>IF(F46="","",F46)</f>
        <v>0</v>
      </c>
      <c r="N40" s="8" t="s">
        <v>10</v>
      </c>
      <c r="O40" s="8">
        <f>IF(D46="","",D46)</f>
        <v>6</v>
      </c>
      <c r="P40" s="68"/>
      <c r="Q40" s="70"/>
      <c r="R40" s="70"/>
      <c r="S40" s="70"/>
      <c r="T40" s="70"/>
      <c r="U40" s="70"/>
      <c r="V40" s="70"/>
      <c r="W40" s="103"/>
      <c r="X40" s="104"/>
    </row>
    <row r="41" spans="1:24" s="28" customFormat="1" ht="13.5" customHeight="1">
      <c r="A41" s="48" t="s">
        <v>59</v>
      </c>
      <c r="B41" s="49"/>
      <c r="C41" s="50"/>
      <c r="D41" s="10"/>
      <c r="E41" s="11" t="str">
        <f>IF(D42="","",IF(D42=F42,"△",IF(D42&gt;=F42,"○","●")))</f>
        <v>△</v>
      </c>
      <c r="F41" s="12"/>
      <c r="G41" s="54"/>
      <c r="H41" s="55"/>
      <c r="I41" s="76"/>
      <c r="J41" s="6"/>
      <c r="K41" s="11" t="str">
        <f>IF(J42="","",IF(J42=L42,"△",IF(J42&gt;=L42,"○","●")))</f>
        <v>△</v>
      </c>
      <c r="L41" s="13"/>
      <c r="M41" s="6"/>
      <c r="N41" s="11" t="str">
        <f>IF(M42="","",IF(M42=O42,"△",IF(M42&gt;=O42,"○","●")))</f>
        <v>●</v>
      </c>
      <c r="O41" s="27"/>
      <c r="P41" s="67">
        <f>IF(AND($E41="",$K41="",$N41=""),"",COUNTIF($D41:$N41,"○"))</f>
        <v>0</v>
      </c>
      <c r="Q41" s="69">
        <f>IF(AND($E41="",$K41="",$N41=""),"",COUNTIF($D41:$N41,"△"))</f>
        <v>2</v>
      </c>
      <c r="R41" s="69">
        <f>IF(AND($E41="",$K41="",$N41=""),"",COUNTIF($D41:$N41,"●"))</f>
        <v>1</v>
      </c>
      <c r="S41" s="71">
        <f>IF(P41="","",(P41*3)+(Q41*1))</f>
        <v>2</v>
      </c>
      <c r="T41" s="71">
        <f>IF(P41="","",SUM(D42,J42,M42))</f>
        <v>3</v>
      </c>
      <c r="U41" s="71">
        <f>IF(P41="","",SUM(F42,L42,O42))</f>
        <v>5</v>
      </c>
      <c r="V41" s="71">
        <f>IF(P41="","",T41-U41)</f>
        <v>-2</v>
      </c>
      <c r="W41" s="102">
        <f>IF(X41="","",RANK(X41,$X39:$X46,0))</f>
        <v>3</v>
      </c>
      <c r="X41" s="104">
        <f>IF(V41="","",$S41*100+$V41*10+T41)</f>
        <v>183</v>
      </c>
    </row>
    <row r="42" spans="1:24" s="28" customFormat="1" ht="14.25" customHeight="1" thickBot="1">
      <c r="A42" s="73"/>
      <c r="B42" s="74"/>
      <c r="C42" s="75"/>
      <c r="D42" s="14">
        <v>1</v>
      </c>
      <c r="E42" s="15" t="s">
        <v>10</v>
      </c>
      <c r="F42" s="16">
        <v>1</v>
      </c>
      <c r="G42" s="77"/>
      <c r="H42" s="78"/>
      <c r="I42" s="79"/>
      <c r="J42" s="17">
        <f>IF(I44="","",I44)</f>
        <v>2</v>
      </c>
      <c r="K42" s="18" t="s">
        <v>10</v>
      </c>
      <c r="L42" s="19">
        <f>IF(G44="","",G44)</f>
        <v>2</v>
      </c>
      <c r="M42" s="17">
        <f>IF(I46="","",I46)</f>
        <v>0</v>
      </c>
      <c r="N42" s="18" t="s">
        <v>10</v>
      </c>
      <c r="O42" s="18">
        <f>IF(G46="","",G46)</f>
        <v>2</v>
      </c>
      <c r="P42" s="68"/>
      <c r="Q42" s="70"/>
      <c r="R42" s="70"/>
      <c r="S42" s="72"/>
      <c r="T42" s="72"/>
      <c r="U42" s="72"/>
      <c r="V42" s="72"/>
      <c r="W42" s="103"/>
      <c r="X42" s="104"/>
    </row>
    <row r="43" spans="1:24" s="28" customFormat="1" ht="13.5" customHeight="1">
      <c r="A43" s="48" t="s">
        <v>56</v>
      </c>
      <c r="B43" s="49"/>
      <c r="C43" s="50"/>
      <c r="D43" s="10"/>
      <c r="E43" s="11" t="str">
        <f>IF(D44="","",IF(D44=F44,"△",IF(D44&gt;=F44,"○","●")))</f>
        <v>○</v>
      </c>
      <c r="F43" s="12"/>
      <c r="G43" s="11"/>
      <c r="H43" s="11" t="str">
        <f>IF(G44="","",IF(G44=I44,"△",IF(G44&gt;=I44,"○","●")))</f>
        <v>△</v>
      </c>
      <c r="I43" s="12"/>
      <c r="J43" s="54"/>
      <c r="K43" s="55"/>
      <c r="L43" s="76"/>
      <c r="M43" s="6"/>
      <c r="N43" s="11" t="str">
        <f>IF(M44="","",IF(M44=O44,"△",IF(M44&gt;=O44,"○","●")))</f>
        <v>●</v>
      </c>
      <c r="O43" s="27"/>
      <c r="P43" s="67">
        <f>IF(AND($E43="",$H43="",$N43=""),"",COUNTIF($D43:$N43,"○"))</f>
        <v>1</v>
      </c>
      <c r="Q43" s="69">
        <f>IF(AND($E43="",$H43="",$N43=""),"",COUNTIF($D43:$N43,"△"))</f>
        <v>1</v>
      </c>
      <c r="R43" s="69">
        <f>IF(AND($E43="",$H43="",$N43=""),"",COUNTIF($D43:$N43,"●"))</f>
        <v>1</v>
      </c>
      <c r="S43" s="71">
        <f>IF(P43="","",(P43*3)+(Q43*1))</f>
        <v>4</v>
      </c>
      <c r="T43" s="71">
        <f>IF(P43="","",SUM(G44,D44,M44))</f>
        <v>10</v>
      </c>
      <c r="U43" s="71">
        <f>IF(P43="","",SUM(F44,I44,O44))</f>
        <v>5</v>
      </c>
      <c r="V43" s="71">
        <f>IF(P43="","",T43-U43)</f>
        <v>5</v>
      </c>
      <c r="W43" s="102">
        <f>IF(X43="","",RANK(X43,$X39:$X46,0))</f>
        <v>2</v>
      </c>
      <c r="X43" s="104">
        <f>IF(V43="","",$S43*100+$V43*10+T43)</f>
        <v>460</v>
      </c>
    </row>
    <row r="44" spans="1:24" s="28" customFormat="1" ht="14.25" customHeight="1" thickBot="1">
      <c r="A44" s="73"/>
      <c r="B44" s="74"/>
      <c r="C44" s="75"/>
      <c r="D44" s="14">
        <v>6</v>
      </c>
      <c r="E44" s="15" t="s">
        <v>10</v>
      </c>
      <c r="F44" s="16">
        <v>0</v>
      </c>
      <c r="G44" s="14">
        <v>2</v>
      </c>
      <c r="H44" s="15" t="s">
        <v>10</v>
      </c>
      <c r="I44" s="16">
        <v>2</v>
      </c>
      <c r="J44" s="77"/>
      <c r="K44" s="78"/>
      <c r="L44" s="79"/>
      <c r="M44" s="17">
        <f>IF(L46="","",L46)</f>
        <v>2</v>
      </c>
      <c r="N44" s="18" t="s">
        <v>10</v>
      </c>
      <c r="O44" s="18">
        <f>IF(J46="","",J46)</f>
        <v>3</v>
      </c>
      <c r="P44" s="68"/>
      <c r="Q44" s="70"/>
      <c r="R44" s="70"/>
      <c r="S44" s="72"/>
      <c r="T44" s="72"/>
      <c r="U44" s="72"/>
      <c r="V44" s="72"/>
      <c r="W44" s="103"/>
      <c r="X44" s="104"/>
    </row>
    <row r="45" spans="1:24" s="28" customFormat="1" ht="13.5" customHeight="1">
      <c r="A45" s="48" t="s">
        <v>60</v>
      </c>
      <c r="B45" s="49"/>
      <c r="C45" s="50"/>
      <c r="D45" s="25"/>
      <c r="E45" s="20" t="str">
        <f>IF(D46="","",IF(D46=F46,"△",IF(D46&gt;=F46,"○","●")))</f>
        <v>○</v>
      </c>
      <c r="F45" s="21"/>
      <c r="G45" s="20"/>
      <c r="H45" s="20" t="str">
        <f>IF(G46="","",IF(G46=I46,"△",IF(G46&gt;=I46,"○","●")))</f>
        <v>○</v>
      </c>
      <c r="I45" s="21"/>
      <c r="J45" s="20"/>
      <c r="K45" s="20" t="str">
        <f>IF(J46="","",IF(J46=L46,"△",IF(J46&gt;=L46,"○","●")))</f>
        <v>○</v>
      </c>
      <c r="L45" s="21"/>
      <c r="M45" s="54"/>
      <c r="N45" s="55"/>
      <c r="O45" s="55"/>
      <c r="P45" s="67">
        <f>IF(AND($E45="",$H45="",$N45=""),"",COUNTIF($D45:$N45,"○"))</f>
        <v>3</v>
      </c>
      <c r="Q45" s="69">
        <f>IF(AND($E45="",$H45="",$N45=""),"",COUNTIF($D45:$N45,"△"))</f>
        <v>0</v>
      </c>
      <c r="R45" s="69">
        <f>IF(AND($E45="",$H45="",$N45=""),"",COUNTIF($D45:$N45,"●"))</f>
        <v>0</v>
      </c>
      <c r="S45" s="71">
        <f>IF(P45="","",(P45*3)+(Q45*1))</f>
        <v>9</v>
      </c>
      <c r="T45" s="71">
        <f>IF(P45="","",SUM(G46,D46,J46))</f>
        <v>11</v>
      </c>
      <c r="U45" s="71">
        <f>IF(P45="","",SUM(F46,I46,L46))</f>
        <v>2</v>
      </c>
      <c r="V45" s="71">
        <f>IF(P45="","",T45-U45)</f>
        <v>9</v>
      </c>
      <c r="W45" s="102">
        <f>IF(X45="","",RANK(X45,$X41:$X48,0))</f>
        <v>1</v>
      </c>
      <c r="X45" s="104">
        <f>IF(V45="","",$S45*100+$V45*10+T45)</f>
        <v>1001</v>
      </c>
    </row>
    <row r="46" spans="1:24" ht="14.25" customHeight="1" thickBot="1">
      <c r="A46" s="51"/>
      <c r="B46" s="52"/>
      <c r="C46" s="53"/>
      <c r="D46" s="22">
        <v>6</v>
      </c>
      <c r="E46" s="23" t="s">
        <v>10</v>
      </c>
      <c r="F46" s="24">
        <v>0</v>
      </c>
      <c r="G46" s="22">
        <v>2</v>
      </c>
      <c r="H46" s="23" t="s">
        <v>10</v>
      </c>
      <c r="I46" s="24">
        <v>0</v>
      </c>
      <c r="J46" s="22">
        <v>3</v>
      </c>
      <c r="K46" s="23" t="s">
        <v>10</v>
      </c>
      <c r="L46" s="24">
        <v>2</v>
      </c>
      <c r="M46" s="56"/>
      <c r="N46" s="57"/>
      <c r="O46" s="57"/>
      <c r="P46" s="59"/>
      <c r="Q46" s="61"/>
      <c r="R46" s="61"/>
      <c r="S46" s="63"/>
      <c r="T46" s="63"/>
      <c r="U46" s="63"/>
      <c r="V46" s="63"/>
      <c r="W46" s="105"/>
      <c r="X46" s="104"/>
    </row>
    <row r="48" spans="1:24" ht="14.25" thickBot="1"/>
    <row r="49" spans="1:24" s="28" customFormat="1">
      <c r="A49" s="48"/>
      <c r="B49" s="49"/>
      <c r="C49" s="50"/>
      <c r="D49" s="94" t="str">
        <f>A51</f>
        <v>最北</v>
      </c>
      <c r="E49" s="95"/>
      <c r="F49" s="96"/>
      <c r="G49" s="94" t="str">
        <f>A53</f>
        <v>菊水</v>
      </c>
      <c r="H49" s="95"/>
      <c r="I49" s="96"/>
      <c r="J49" s="138" t="str">
        <f>A55</f>
        <v>ＤＥＮＯＶＡ</v>
      </c>
      <c r="K49" s="139"/>
      <c r="L49" s="140"/>
      <c r="M49" s="94" t="str">
        <f>A57</f>
        <v>北野台</v>
      </c>
      <c r="N49" s="95"/>
      <c r="O49" s="95"/>
      <c r="P49" s="100" t="s">
        <v>2</v>
      </c>
      <c r="Q49" s="80" t="s">
        <v>3</v>
      </c>
      <c r="R49" s="80" t="s">
        <v>4</v>
      </c>
      <c r="S49" s="80" t="s">
        <v>5</v>
      </c>
      <c r="T49" s="80" t="s">
        <v>6</v>
      </c>
      <c r="U49" s="80" t="s">
        <v>7</v>
      </c>
      <c r="V49" s="80" t="s">
        <v>8</v>
      </c>
      <c r="W49" s="82" t="s">
        <v>9</v>
      </c>
      <c r="X49" s="1"/>
    </row>
    <row r="50" spans="1:24" s="28" customFormat="1" ht="14.25" thickBot="1">
      <c r="A50" s="51"/>
      <c r="B50" s="52"/>
      <c r="C50" s="53"/>
      <c r="D50" s="97"/>
      <c r="E50" s="98"/>
      <c r="F50" s="99"/>
      <c r="G50" s="97"/>
      <c r="H50" s="98"/>
      <c r="I50" s="99"/>
      <c r="J50" s="141"/>
      <c r="K50" s="142"/>
      <c r="L50" s="143"/>
      <c r="M50" s="97"/>
      <c r="N50" s="98"/>
      <c r="O50" s="98"/>
      <c r="P50" s="101"/>
      <c r="Q50" s="81"/>
      <c r="R50" s="81"/>
      <c r="S50" s="81"/>
      <c r="T50" s="81"/>
      <c r="U50" s="81"/>
      <c r="V50" s="81"/>
      <c r="W50" s="83"/>
      <c r="X50" s="1"/>
    </row>
    <row r="51" spans="1:24" s="28" customFormat="1" ht="13.5" customHeight="1">
      <c r="A51" s="48" t="s">
        <v>58</v>
      </c>
      <c r="B51" s="49"/>
      <c r="C51" s="50"/>
      <c r="D51" s="84"/>
      <c r="E51" s="85"/>
      <c r="F51" s="86"/>
      <c r="G51" s="2"/>
      <c r="H51" s="3" t="str">
        <f>IF(G52="","",IF(G52=I52,"△",IF(G52&gt;=I52,"○","●")))</f>
        <v>○</v>
      </c>
      <c r="I51" s="4"/>
      <c r="J51" s="2"/>
      <c r="K51" s="3" t="str">
        <f>IF(J52="","",IF(J52=L52,"△",IF(J52&gt;=L52,"○","●")))</f>
        <v>●</v>
      </c>
      <c r="L51" s="5"/>
      <c r="M51" s="6"/>
      <c r="N51" s="3" t="str">
        <f>IF(M52="","",IF(M52=O52,"△",IF(M52&gt;=O52,"○","●")))</f>
        <v>○</v>
      </c>
      <c r="O51" s="26"/>
      <c r="P51" s="90">
        <f>IF(AND($H51="",$K51="",$N51=""),"",COUNTIF($D51:$N51,"○"))</f>
        <v>2</v>
      </c>
      <c r="Q51" s="91">
        <f>IF(AND($H51="",$K51="",$N51=""),"",COUNTIF($D51:$N51,"△"))</f>
        <v>0</v>
      </c>
      <c r="R51" s="91">
        <f>IF(AND($H51="",$K51="",$N51=""),"",COUNTIF($D51:$N51,"●"))</f>
        <v>1</v>
      </c>
      <c r="S51" s="91">
        <f>IF(P51="","",(P51*3)+(Q51*1))</f>
        <v>6</v>
      </c>
      <c r="T51" s="91">
        <f>IF(P51="","",SUM(G52,J52,M52))</f>
        <v>10</v>
      </c>
      <c r="U51" s="91">
        <f>IF(P51="","",SUM(I52,L52,O52))</f>
        <v>2</v>
      </c>
      <c r="V51" s="91">
        <f>IF(P51="","",T51-U51)</f>
        <v>8</v>
      </c>
      <c r="W51" s="106">
        <f>IF(X51="","",RANK(X51,$X51:$X58,0))</f>
        <v>2</v>
      </c>
      <c r="X51" s="104">
        <f>IF(V51="","",$S51*100+$V51*10+T51)</f>
        <v>690</v>
      </c>
    </row>
    <row r="52" spans="1:24" s="28" customFormat="1" ht="14.25" customHeight="1" thickBot="1">
      <c r="A52" s="73"/>
      <c r="B52" s="74"/>
      <c r="C52" s="75"/>
      <c r="D52" s="87"/>
      <c r="E52" s="88"/>
      <c r="F52" s="89"/>
      <c r="G52" s="7">
        <f>IF(F54="","",F54)</f>
        <v>4</v>
      </c>
      <c r="H52" s="8" t="s">
        <v>10</v>
      </c>
      <c r="I52" s="9">
        <f>IF(D54="","",D54)</f>
        <v>0</v>
      </c>
      <c r="J52" s="7">
        <f>IF(F56="","",F56)</f>
        <v>1</v>
      </c>
      <c r="K52" s="8" t="s">
        <v>10</v>
      </c>
      <c r="L52" s="9">
        <f>IF(D56="","",D56)</f>
        <v>2</v>
      </c>
      <c r="M52" s="7">
        <f>IF(F58="","",F58)</f>
        <v>5</v>
      </c>
      <c r="N52" s="8" t="s">
        <v>10</v>
      </c>
      <c r="O52" s="8">
        <f>IF(D58="","",D58)</f>
        <v>0</v>
      </c>
      <c r="P52" s="68"/>
      <c r="Q52" s="70"/>
      <c r="R52" s="70"/>
      <c r="S52" s="70"/>
      <c r="T52" s="70"/>
      <c r="U52" s="70"/>
      <c r="V52" s="70"/>
      <c r="W52" s="103"/>
      <c r="X52" s="104"/>
    </row>
    <row r="53" spans="1:24" s="28" customFormat="1" ht="13.5" customHeight="1">
      <c r="A53" s="147" t="s">
        <v>56</v>
      </c>
      <c r="B53" s="148"/>
      <c r="C53" s="149"/>
      <c r="D53" s="10"/>
      <c r="E53" s="11" t="str">
        <f>IF(D54="","",IF(D54=F54,"△",IF(D54&gt;=F54,"○","●")))</f>
        <v>●</v>
      </c>
      <c r="F53" s="12"/>
      <c r="G53" s="54"/>
      <c r="H53" s="55"/>
      <c r="I53" s="76"/>
      <c r="J53" s="6"/>
      <c r="K53" s="11" t="str">
        <f>IF(J54="","",IF(J54=L54,"△",IF(J54&gt;=L54,"○","●")))</f>
        <v>●</v>
      </c>
      <c r="L53" s="13"/>
      <c r="M53" s="6"/>
      <c r="N53" s="11" t="str">
        <f>IF(M54="","",IF(M54=O54,"△",IF(M54&gt;=O54,"○","●")))</f>
        <v>○</v>
      </c>
      <c r="O53" s="27"/>
      <c r="P53" s="67">
        <f>IF(AND($E53="",$K53="",$N53=""),"",COUNTIF($D53:$N53,"○"))</f>
        <v>1</v>
      </c>
      <c r="Q53" s="69">
        <f>IF(AND($E53="",$K53="",$N53=""),"",COUNTIF($D53:$N53,"△"))</f>
        <v>0</v>
      </c>
      <c r="R53" s="69">
        <f>IF(AND($E53="",$K53="",$N53=""),"",COUNTIF($D53:$N53,"●"))</f>
        <v>2</v>
      </c>
      <c r="S53" s="71">
        <f>IF(P53="","",(P53*3)+(Q53*1))</f>
        <v>3</v>
      </c>
      <c r="T53" s="71">
        <f>IF(P53="","",SUM(D54,J54,M54))</f>
        <v>2</v>
      </c>
      <c r="U53" s="71">
        <f>IF(P53="","",SUM(F54,L54,O54))</f>
        <v>13</v>
      </c>
      <c r="V53" s="71">
        <f>IF(P53="","",T53-U53)</f>
        <v>-11</v>
      </c>
      <c r="W53" s="102">
        <f>IF(X53="","",RANK(X53,$X51:$X58,0))</f>
        <v>3</v>
      </c>
      <c r="X53" s="104">
        <f>IF(V53="","",$S53*100+$V53*10+T53)</f>
        <v>192</v>
      </c>
    </row>
    <row r="54" spans="1:24" s="28" customFormat="1" ht="14.25" customHeight="1" thickBot="1">
      <c r="A54" s="150"/>
      <c r="B54" s="151"/>
      <c r="C54" s="152"/>
      <c r="D54" s="14">
        <v>0</v>
      </c>
      <c r="E54" s="15" t="s">
        <v>10</v>
      </c>
      <c r="F54" s="16">
        <v>4</v>
      </c>
      <c r="G54" s="77"/>
      <c r="H54" s="78"/>
      <c r="I54" s="79"/>
      <c r="J54" s="17">
        <f>IF(I56="","",I56)</f>
        <v>0</v>
      </c>
      <c r="K54" s="18" t="s">
        <v>10</v>
      </c>
      <c r="L54" s="19">
        <f>IF(G56="","",G56)</f>
        <v>8</v>
      </c>
      <c r="M54" s="17">
        <f>IF(I58="","",I58)</f>
        <v>2</v>
      </c>
      <c r="N54" s="18" t="s">
        <v>10</v>
      </c>
      <c r="O54" s="18">
        <f>IF(G58="","",G58)</f>
        <v>1</v>
      </c>
      <c r="P54" s="68"/>
      <c r="Q54" s="70"/>
      <c r="R54" s="70"/>
      <c r="S54" s="72"/>
      <c r="T54" s="72"/>
      <c r="U54" s="72"/>
      <c r="V54" s="72"/>
      <c r="W54" s="103"/>
      <c r="X54" s="104"/>
    </row>
    <row r="55" spans="1:24" s="28" customFormat="1" ht="13.5" customHeight="1">
      <c r="A55" s="147" t="s">
        <v>61</v>
      </c>
      <c r="B55" s="148"/>
      <c r="C55" s="149"/>
      <c r="D55" s="10"/>
      <c r="E55" s="11" t="str">
        <f>IF(D56="","",IF(D56=F56,"△",IF(D56&gt;=F56,"○","●")))</f>
        <v>○</v>
      </c>
      <c r="F55" s="12"/>
      <c r="G55" s="11"/>
      <c r="H55" s="11" t="str">
        <f>IF(G56="","",IF(G56=I56,"△",IF(G56&gt;=I56,"○","●")))</f>
        <v>○</v>
      </c>
      <c r="I55" s="12"/>
      <c r="J55" s="54"/>
      <c r="K55" s="55"/>
      <c r="L55" s="76"/>
      <c r="M55" s="6"/>
      <c r="N55" s="11" t="str">
        <f>IF(M56="","",IF(M56=O56,"△",IF(M56&gt;=O56,"○","●")))</f>
        <v>○</v>
      </c>
      <c r="O55" s="27"/>
      <c r="P55" s="67">
        <f>IF(AND($E55="",$H55="",$N55=""),"",COUNTIF($D55:$N55,"○"))</f>
        <v>3</v>
      </c>
      <c r="Q55" s="69">
        <f>IF(AND($E55="",$H55="",$N55=""),"",COUNTIF($D55:$N55,"△"))</f>
        <v>0</v>
      </c>
      <c r="R55" s="69">
        <f>IF(AND($E55="",$H55="",$N55=""),"",COUNTIF($D55:$N55,"●"))</f>
        <v>0</v>
      </c>
      <c r="S55" s="71">
        <f>IF(P55="","",(P55*3)+(Q55*1))</f>
        <v>9</v>
      </c>
      <c r="T55" s="71">
        <f>IF(P55="","",SUM(G56,D56,M56))</f>
        <v>13</v>
      </c>
      <c r="U55" s="71">
        <f>IF(P55="","",SUM(F56,I56,O56))</f>
        <v>1</v>
      </c>
      <c r="V55" s="71">
        <f>IF(P55="","",T55-U55)</f>
        <v>12</v>
      </c>
      <c r="W55" s="102">
        <f>IF(X55="","",RANK(X55,$X51:$X58,0))</f>
        <v>1</v>
      </c>
      <c r="X55" s="104">
        <f>IF(V55="","",$S55*100+$V55*10+T55)</f>
        <v>1033</v>
      </c>
    </row>
    <row r="56" spans="1:24" s="28" customFormat="1" ht="14.25" customHeight="1" thickBot="1">
      <c r="A56" s="150"/>
      <c r="B56" s="151"/>
      <c r="C56" s="152"/>
      <c r="D56" s="14">
        <v>2</v>
      </c>
      <c r="E56" s="15" t="s">
        <v>10</v>
      </c>
      <c r="F56" s="16">
        <v>1</v>
      </c>
      <c r="G56" s="14">
        <v>8</v>
      </c>
      <c r="H56" s="15" t="s">
        <v>10</v>
      </c>
      <c r="I56" s="16">
        <v>0</v>
      </c>
      <c r="J56" s="77"/>
      <c r="K56" s="78"/>
      <c r="L56" s="79"/>
      <c r="M56" s="17">
        <f>IF(L58="","",L58)</f>
        <v>3</v>
      </c>
      <c r="N56" s="18" t="s">
        <v>10</v>
      </c>
      <c r="O56" s="18">
        <f>IF(J58="","",J58)</f>
        <v>0</v>
      </c>
      <c r="P56" s="68"/>
      <c r="Q56" s="70"/>
      <c r="R56" s="70"/>
      <c r="S56" s="72"/>
      <c r="T56" s="72"/>
      <c r="U56" s="72"/>
      <c r="V56" s="72"/>
      <c r="W56" s="103"/>
      <c r="X56" s="104"/>
    </row>
    <row r="57" spans="1:24" s="28" customFormat="1" ht="13.5" customHeight="1">
      <c r="A57" s="48" t="s">
        <v>36</v>
      </c>
      <c r="B57" s="49"/>
      <c r="C57" s="50"/>
      <c r="D57" s="25"/>
      <c r="E57" s="20" t="str">
        <f>IF(D58="","",IF(D58=F58,"△",IF(D58&gt;=F58,"○","●")))</f>
        <v>●</v>
      </c>
      <c r="F57" s="21"/>
      <c r="G57" s="20"/>
      <c r="H57" s="20" t="str">
        <f>IF(G58="","",IF(G58=I58,"△",IF(G58&gt;=I58,"○","●")))</f>
        <v>●</v>
      </c>
      <c r="I57" s="21"/>
      <c r="J57" s="20"/>
      <c r="K57" s="20" t="str">
        <f>IF(J58="","",IF(J58=L58,"△",IF(J58&gt;=L58,"○","●")))</f>
        <v>●</v>
      </c>
      <c r="L57" s="21"/>
      <c r="M57" s="54"/>
      <c r="N57" s="55"/>
      <c r="O57" s="55"/>
      <c r="P57" s="67">
        <f>IF(AND($E57="",$H57="",$N57=""),"",COUNTIF($D57:$N57,"○"))</f>
        <v>0</v>
      </c>
      <c r="Q57" s="69">
        <f>IF(AND($E57="",$H57="",$N57=""),"",COUNTIF($D57:$N57,"△"))</f>
        <v>0</v>
      </c>
      <c r="R57" s="69">
        <f>IF(AND($E57="",$H57="",$N57=""),"",COUNTIF($D57:$N57,"●"))</f>
        <v>3</v>
      </c>
      <c r="S57" s="71">
        <f>IF(P57="","",(P57*3)+(Q57*1))</f>
        <v>0</v>
      </c>
      <c r="T57" s="71">
        <f>IF(P57="","",SUM(G58,D58,J58))</f>
        <v>1</v>
      </c>
      <c r="U57" s="71">
        <f>IF(P57="","",SUM(F58,I58,L58))</f>
        <v>10</v>
      </c>
      <c r="V57" s="71">
        <f>IF(P57="","",T57-U57)</f>
        <v>-9</v>
      </c>
      <c r="W57" s="102">
        <v>4</v>
      </c>
      <c r="X57" s="104">
        <f>IF(V57="","",$S57*100+$V57*10+T57)</f>
        <v>-89</v>
      </c>
    </row>
    <row r="58" spans="1:24" ht="14.25" customHeight="1" thickBot="1">
      <c r="A58" s="51"/>
      <c r="B58" s="52"/>
      <c r="C58" s="53"/>
      <c r="D58" s="22">
        <v>0</v>
      </c>
      <c r="E58" s="23" t="s">
        <v>10</v>
      </c>
      <c r="F58" s="24">
        <v>5</v>
      </c>
      <c r="G58" s="22">
        <v>1</v>
      </c>
      <c r="H58" s="23" t="s">
        <v>10</v>
      </c>
      <c r="I58" s="24">
        <v>2</v>
      </c>
      <c r="J58" s="22">
        <v>0</v>
      </c>
      <c r="K58" s="23" t="s">
        <v>10</v>
      </c>
      <c r="L58" s="24">
        <v>3</v>
      </c>
      <c r="M58" s="56"/>
      <c r="N58" s="57"/>
      <c r="O58" s="57"/>
      <c r="P58" s="59"/>
      <c r="Q58" s="61"/>
      <c r="R58" s="61"/>
      <c r="S58" s="63"/>
      <c r="T58" s="63"/>
      <c r="U58" s="63"/>
      <c r="V58" s="63"/>
      <c r="W58" s="105"/>
      <c r="X58" s="104"/>
    </row>
  </sheetData>
  <mergeCells count="234">
    <mergeCell ref="R8:R9"/>
    <mergeCell ref="S8:S9"/>
    <mergeCell ref="T8:T9"/>
    <mergeCell ref="U8:U9"/>
    <mergeCell ref="V8:V9"/>
    <mergeCell ref="W8:W9"/>
    <mergeCell ref="A3:X3"/>
    <mergeCell ref="A5:C6"/>
    <mergeCell ref="H5:X5"/>
    <mergeCell ref="A8:C9"/>
    <mergeCell ref="D8:F9"/>
    <mergeCell ref="G8:I9"/>
    <mergeCell ref="J8:L9"/>
    <mergeCell ref="M8:O9"/>
    <mergeCell ref="P8:P9"/>
    <mergeCell ref="Q8:Q9"/>
    <mergeCell ref="A12:C13"/>
    <mergeCell ref="G12:I13"/>
    <mergeCell ref="P12:P13"/>
    <mergeCell ref="Q12:Q13"/>
    <mergeCell ref="R12:R13"/>
    <mergeCell ref="A10:C11"/>
    <mergeCell ref="D10:F11"/>
    <mergeCell ref="P10:P11"/>
    <mergeCell ref="Q10:Q11"/>
    <mergeCell ref="R10:R11"/>
    <mergeCell ref="S12:S13"/>
    <mergeCell ref="T12:T13"/>
    <mergeCell ref="U12:U13"/>
    <mergeCell ref="V12:V13"/>
    <mergeCell ref="W12:W13"/>
    <mergeCell ref="X12:X13"/>
    <mergeCell ref="T10:T11"/>
    <mergeCell ref="U10:U11"/>
    <mergeCell ref="V10:V11"/>
    <mergeCell ref="W10:W11"/>
    <mergeCell ref="X10:X11"/>
    <mergeCell ref="S10:S11"/>
    <mergeCell ref="A16:C17"/>
    <mergeCell ref="M16:O17"/>
    <mergeCell ref="P16:P17"/>
    <mergeCell ref="Q16:Q17"/>
    <mergeCell ref="R16:R17"/>
    <mergeCell ref="A14:C15"/>
    <mergeCell ref="J14:L15"/>
    <mergeCell ref="P14:P15"/>
    <mergeCell ref="Q14:Q15"/>
    <mergeCell ref="R14:R15"/>
    <mergeCell ref="S16:S17"/>
    <mergeCell ref="T16:T17"/>
    <mergeCell ref="U16:U17"/>
    <mergeCell ref="V16:V17"/>
    <mergeCell ref="W16:W17"/>
    <mergeCell ref="X16:X17"/>
    <mergeCell ref="T14:T15"/>
    <mergeCell ref="U14:U15"/>
    <mergeCell ref="V14:V15"/>
    <mergeCell ref="W14:W15"/>
    <mergeCell ref="X14:X15"/>
    <mergeCell ref="S14:S15"/>
    <mergeCell ref="W20:W21"/>
    <mergeCell ref="A22:C23"/>
    <mergeCell ref="D22:F23"/>
    <mergeCell ref="P22:P23"/>
    <mergeCell ref="Q22:Q23"/>
    <mergeCell ref="R22:R23"/>
    <mergeCell ref="S22:S23"/>
    <mergeCell ref="T22:T23"/>
    <mergeCell ref="U22:U23"/>
    <mergeCell ref="V22:V23"/>
    <mergeCell ref="Q20:Q21"/>
    <mergeCell ref="R20:R21"/>
    <mergeCell ref="S20:S21"/>
    <mergeCell ref="T20:T21"/>
    <mergeCell ref="U20:U21"/>
    <mergeCell ref="V20:V21"/>
    <mergeCell ref="A20:C21"/>
    <mergeCell ref="D20:F21"/>
    <mergeCell ref="G20:I21"/>
    <mergeCell ref="J20:L21"/>
    <mergeCell ref="M20:O21"/>
    <mergeCell ref="P20:P21"/>
    <mergeCell ref="W22:W23"/>
    <mergeCell ref="X22:X23"/>
    <mergeCell ref="A24:C25"/>
    <mergeCell ref="G24:I25"/>
    <mergeCell ref="P24:P25"/>
    <mergeCell ref="Q24:Q25"/>
    <mergeCell ref="R24:R25"/>
    <mergeCell ref="S24:S25"/>
    <mergeCell ref="T24:T25"/>
    <mergeCell ref="U24:U25"/>
    <mergeCell ref="A28:C29"/>
    <mergeCell ref="M28:O29"/>
    <mergeCell ref="P28:P29"/>
    <mergeCell ref="Q28:Q29"/>
    <mergeCell ref="R28:R29"/>
    <mergeCell ref="S28:S29"/>
    <mergeCell ref="V24:V25"/>
    <mergeCell ref="W24:W25"/>
    <mergeCell ref="X24:X25"/>
    <mergeCell ref="A26:C27"/>
    <mergeCell ref="J26:L27"/>
    <mergeCell ref="P26:P27"/>
    <mergeCell ref="Q26:Q27"/>
    <mergeCell ref="R26:R27"/>
    <mergeCell ref="S26:S27"/>
    <mergeCell ref="T26:T27"/>
    <mergeCell ref="X39:X40"/>
    <mergeCell ref="X41:X42"/>
    <mergeCell ref="T28:T29"/>
    <mergeCell ref="U28:U29"/>
    <mergeCell ref="V28:V29"/>
    <mergeCell ref="W28:W29"/>
    <mergeCell ref="X28:X29"/>
    <mergeCell ref="U26:U27"/>
    <mergeCell ref="V26:V27"/>
    <mergeCell ref="W26:W27"/>
    <mergeCell ref="X26:X27"/>
    <mergeCell ref="A32:X32"/>
    <mergeCell ref="A34:C35"/>
    <mergeCell ref="H34:X34"/>
    <mergeCell ref="A37:C38"/>
    <mergeCell ref="D37:F38"/>
    <mergeCell ref="G37:I38"/>
    <mergeCell ref="J37:L38"/>
    <mergeCell ref="M37:O38"/>
    <mergeCell ref="A41:C42"/>
    <mergeCell ref="G41:I42"/>
    <mergeCell ref="P41:P42"/>
    <mergeCell ref="Q41:Q42"/>
    <mergeCell ref="R41:R42"/>
    <mergeCell ref="A49:C50"/>
    <mergeCell ref="D49:F50"/>
    <mergeCell ref="T43:T44"/>
    <mergeCell ref="U43:U44"/>
    <mergeCell ref="V43:V44"/>
    <mergeCell ref="W43:W44"/>
    <mergeCell ref="X43:X44"/>
    <mergeCell ref="A45:C46"/>
    <mergeCell ref="M45:O46"/>
    <mergeCell ref="P45:P46"/>
    <mergeCell ref="Q45:Q46"/>
    <mergeCell ref="R45:R46"/>
    <mergeCell ref="S45:S46"/>
    <mergeCell ref="T45:T46"/>
    <mergeCell ref="U45:U46"/>
    <mergeCell ref="V45:V46"/>
    <mergeCell ref="A43:C44"/>
    <mergeCell ref="J43:L44"/>
    <mergeCell ref="S43:S44"/>
    <mergeCell ref="S49:S50"/>
    <mergeCell ref="T49:T50"/>
    <mergeCell ref="U49:U50"/>
    <mergeCell ref="V49:V50"/>
    <mergeCell ref="V37:V38"/>
    <mergeCell ref="W37:W38"/>
    <mergeCell ref="A39:C40"/>
    <mergeCell ref="D39:F40"/>
    <mergeCell ref="P39:P40"/>
    <mergeCell ref="Q39:Q40"/>
    <mergeCell ref="R39:R40"/>
    <mergeCell ref="S39:S40"/>
    <mergeCell ref="T39:T40"/>
    <mergeCell ref="U39:U40"/>
    <mergeCell ref="P37:P38"/>
    <mergeCell ref="Q37:Q38"/>
    <mergeCell ref="R37:R38"/>
    <mergeCell ref="S37:S38"/>
    <mergeCell ref="T37:T38"/>
    <mergeCell ref="U37:U38"/>
    <mergeCell ref="V39:V40"/>
    <mergeCell ref="W39:W40"/>
    <mergeCell ref="X55:X56"/>
    <mergeCell ref="W49:W50"/>
    <mergeCell ref="S41:S42"/>
    <mergeCell ref="T41:T42"/>
    <mergeCell ref="U41:U42"/>
    <mergeCell ref="V41:V42"/>
    <mergeCell ref="W41:W42"/>
    <mergeCell ref="W45:W46"/>
    <mergeCell ref="G49:I50"/>
    <mergeCell ref="J49:L50"/>
    <mergeCell ref="M49:O50"/>
    <mergeCell ref="P49:P50"/>
    <mergeCell ref="Q49:Q50"/>
    <mergeCell ref="R49:R50"/>
    <mergeCell ref="P43:P44"/>
    <mergeCell ref="Q43:Q44"/>
    <mergeCell ref="R43:R44"/>
    <mergeCell ref="X45:X46"/>
    <mergeCell ref="W51:W52"/>
    <mergeCell ref="X51:X52"/>
    <mergeCell ref="A53:C54"/>
    <mergeCell ref="G53:I54"/>
    <mergeCell ref="P53:P54"/>
    <mergeCell ref="Q53:Q54"/>
    <mergeCell ref="R53:R54"/>
    <mergeCell ref="S53:S54"/>
    <mergeCell ref="T53:T54"/>
    <mergeCell ref="U53:U54"/>
    <mergeCell ref="A51:C52"/>
    <mergeCell ref="D51:F52"/>
    <mergeCell ref="P51:P52"/>
    <mergeCell ref="Q51:Q52"/>
    <mergeCell ref="R51:R52"/>
    <mergeCell ref="S51:S52"/>
    <mergeCell ref="T51:T52"/>
    <mergeCell ref="U51:U52"/>
    <mergeCell ref="V51:V52"/>
    <mergeCell ref="A57:C58"/>
    <mergeCell ref="M57:O58"/>
    <mergeCell ref="P57:P58"/>
    <mergeCell ref="Q57:Q58"/>
    <mergeCell ref="R57:R58"/>
    <mergeCell ref="S57:S58"/>
    <mergeCell ref="V53:V54"/>
    <mergeCell ref="W53:W54"/>
    <mergeCell ref="X53:X54"/>
    <mergeCell ref="A55:C56"/>
    <mergeCell ref="J55:L56"/>
    <mergeCell ref="P55:P56"/>
    <mergeCell ref="Q55:Q56"/>
    <mergeCell ref="R55:R56"/>
    <mergeCell ref="S55:S56"/>
    <mergeCell ref="T55:T56"/>
    <mergeCell ref="T57:T58"/>
    <mergeCell ref="U57:U58"/>
    <mergeCell ref="V57:V58"/>
    <mergeCell ref="W57:W58"/>
    <mergeCell ref="X57:X58"/>
    <mergeCell ref="U55:U56"/>
    <mergeCell ref="V55:V56"/>
    <mergeCell ref="W55:W56"/>
  </mergeCells>
  <phoneticPr fontId="10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Z63"/>
  <sheetViews>
    <sheetView topLeftCell="A31" workbookViewId="0">
      <selection activeCell="Z65" sqref="Z65"/>
    </sheetView>
  </sheetViews>
  <sheetFormatPr defaultRowHeight="13.5"/>
  <cols>
    <col min="1" max="15" width="3.125" style="28" customWidth="1"/>
    <col min="16" max="18" width="3.75" style="28" bestFit="1" customWidth="1"/>
    <col min="19" max="25" width="5.75" style="28" bestFit="1" customWidth="1"/>
    <col min="26" max="26" width="5.75" bestFit="1" customWidth="1"/>
  </cols>
  <sheetData>
    <row r="3" spans="1:24">
      <c r="A3" s="93" t="s">
        <v>62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5" spans="1:24" ht="13.5" customHeight="1">
      <c r="A5" s="107" t="s">
        <v>0</v>
      </c>
      <c r="B5" s="108"/>
      <c r="C5" s="108"/>
      <c r="G5" s="29"/>
      <c r="H5" s="109" t="s">
        <v>1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</row>
    <row r="6" spans="1:24">
      <c r="A6" s="108"/>
      <c r="B6" s="108"/>
      <c r="C6" s="108"/>
    </row>
    <row r="7" spans="1:24" ht="14.25" thickBot="1"/>
    <row r="8" spans="1:24" s="28" customFormat="1">
      <c r="A8" s="48"/>
      <c r="B8" s="49"/>
      <c r="C8" s="50"/>
      <c r="D8" s="94" t="str">
        <f>A10</f>
        <v>上野幌</v>
      </c>
      <c r="E8" s="95"/>
      <c r="F8" s="96"/>
      <c r="G8" s="138" t="str">
        <f>A12</f>
        <v>ＬＡＶＯＲＯ</v>
      </c>
      <c r="H8" s="139"/>
      <c r="I8" s="140"/>
      <c r="J8" s="94" t="str">
        <f>A14</f>
        <v>清田南</v>
      </c>
      <c r="K8" s="95"/>
      <c r="L8" s="96"/>
      <c r="M8" s="94" t="str">
        <f>A16</f>
        <v>マオイ</v>
      </c>
      <c r="N8" s="95"/>
      <c r="O8" s="95"/>
      <c r="P8" s="100" t="s">
        <v>2</v>
      </c>
      <c r="Q8" s="80" t="s">
        <v>3</v>
      </c>
      <c r="R8" s="80" t="s">
        <v>4</v>
      </c>
      <c r="S8" s="80" t="s">
        <v>5</v>
      </c>
      <c r="T8" s="80" t="s">
        <v>6</v>
      </c>
      <c r="U8" s="80" t="s">
        <v>7</v>
      </c>
      <c r="V8" s="80" t="s">
        <v>8</v>
      </c>
      <c r="W8" s="82" t="s">
        <v>9</v>
      </c>
      <c r="X8" s="1"/>
    </row>
    <row r="9" spans="1:24" s="28" customFormat="1" ht="14.25" thickBot="1">
      <c r="A9" s="51"/>
      <c r="B9" s="52"/>
      <c r="C9" s="53"/>
      <c r="D9" s="97"/>
      <c r="E9" s="98"/>
      <c r="F9" s="99"/>
      <c r="G9" s="141"/>
      <c r="H9" s="142"/>
      <c r="I9" s="143"/>
      <c r="J9" s="97"/>
      <c r="K9" s="98"/>
      <c r="L9" s="99"/>
      <c r="M9" s="97"/>
      <c r="N9" s="98"/>
      <c r="O9" s="98"/>
      <c r="P9" s="101"/>
      <c r="Q9" s="81"/>
      <c r="R9" s="81"/>
      <c r="S9" s="81"/>
      <c r="T9" s="81"/>
      <c r="U9" s="81"/>
      <c r="V9" s="81"/>
      <c r="W9" s="83"/>
      <c r="X9" s="1"/>
    </row>
    <row r="10" spans="1:24" s="28" customFormat="1" ht="13.5" customHeight="1">
      <c r="A10" s="48" t="s">
        <v>63</v>
      </c>
      <c r="B10" s="49"/>
      <c r="C10" s="50"/>
      <c r="D10" s="84"/>
      <c r="E10" s="85"/>
      <c r="F10" s="86"/>
      <c r="G10" s="2"/>
      <c r="H10" s="3" t="str">
        <f>IF(G11="","",IF(G11=I11,"△",IF(G11&gt;=I11,"○","●")))</f>
        <v>●</v>
      </c>
      <c r="I10" s="4"/>
      <c r="J10" s="2"/>
      <c r="K10" s="3" t="str">
        <f>IF(J11="","",IF(J11=L11,"△",IF(J11&gt;=L11,"○","●")))</f>
        <v>△</v>
      </c>
      <c r="L10" s="5"/>
      <c r="M10" s="6"/>
      <c r="N10" s="3" t="str">
        <f>IF(M11="","",IF(M11=O11,"△",IF(M11&gt;=O11,"○","●")))</f>
        <v>○</v>
      </c>
      <c r="O10" s="26"/>
      <c r="P10" s="90">
        <f>IF(AND($H10="",$K10="",$N10=""),"",COUNTIF($D10:$N10,"○"))</f>
        <v>1</v>
      </c>
      <c r="Q10" s="91">
        <f>IF(AND($H10="",$K10="",$N10=""),"",COUNTIF($D10:$N10,"△"))</f>
        <v>1</v>
      </c>
      <c r="R10" s="91">
        <f>IF(AND($H10="",$K10="",$N10=""),"",COUNTIF($D10:$N10,"●"))</f>
        <v>1</v>
      </c>
      <c r="S10" s="91">
        <f>IF(P10="","",(P10*3)+(Q10*1))</f>
        <v>4</v>
      </c>
      <c r="T10" s="91">
        <f>IF(P10="","",SUM(G11,J11,M11))</f>
        <v>3</v>
      </c>
      <c r="U10" s="91">
        <f>IF(P10="","",SUM(I11,L11,O11))</f>
        <v>5</v>
      </c>
      <c r="V10" s="91">
        <f>IF(P10="","",T10-U10)</f>
        <v>-2</v>
      </c>
      <c r="W10" s="106">
        <f>IF(X10="","",RANK(X10,$X10:$X17,0))</f>
        <v>3</v>
      </c>
      <c r="X10" s="104">
        <f>IF(V10="","",$S10*100+$V10*10+T10)</f>
        <v>383</v>
      </c>
    </row>
    <row r="11" spans="1:24" s="28" customFormat="1" ht="14.25" customHeight="1" thickBot="1">
      <c r="A11" s="73"/>
      <c r="B11" s="74"/>
      <c r="C11" s="75"/>
      <c r="D11" s="87"/>
      <c r="E11" s="88"/>
      <c r="F11" s="89"/>
      <c r="G11" s="7">
        <f>IF(F13="","",F13)</f>
        <v>0</v>
      </c>
      <c r="H11" s="8" t="s">
        <v>10</v>
      </c>
      <c r="I11" s="9">
        <f>IF(D13="","",D13)</f>
        <v>3</v>
      </c>
      <c r="J11" s="7">
        <f>IF(F15="","",F15)</f>
        <v>1</v>
      </c>
      <c r="K11" s="8" t="s">
        <v>10</v>
      </c>
      <c r="L11" s="9">
        <f>IF(D15="","",D15)</f>
        <v>1</v>
      </c>
      <c r="M11" s="7">
        <f>IF(F17="","",F17)</f>
        <v>2</v>
      </c>
      <c r="N11" s="8" t="s">
        <v>10</v>
      </c>
      <c r="O11" s="8">
        <f>IF(D17="","",D17)</f>
        <v>1</v>
      </c>
      <c r="P11" s="68"/>
      <c r="Q11" s="70"/>
      <c r="R11" s="70"/>
      <c r="S11" s="70"/>
      <c r="T11" s="70"/>
      <c r="U11" s="70"/>
      <c r="V11" s="70"/>
      <c r="W11" s="103"/>
      <c r="X11" s="104"/>
    </row>
    <row r="12" spans="1:24" s="28" customFormat="1" ht="13.5" customHeight="1">
      <c r="A12" s="147" t="s">
        <v>64</v>
      </c>
      <c r="B12" s="148"/>
      <c r="C12" s="149"/>
      <c r="D12" s="10"/>
      <c r="E12" s="11" t="str">
        <f>IF(D13="","",IF(D13=F13,"△",IF(D13&gt;=F13,"○","●")))</f>
        <v>○</v>
      </c>
      <c r="F12" s="12"/>
      <c r="G12" s="54"/>
      <c r="H12" s="55"/>
      <c r="I12" s="76"/>
      <c r="J12" s="6"/>
      <c r="K12" s="11" t="str">
        <f>IF(J13="","",IF(J13=L13,"△",IF(J13&gt;=L13,"○","●")))</f>
        <v>△</v>
      </c>
      <c r="L12" s="13"/>
      <c r="M12" s="6"/>
      <c r="N12" s="11" t="str">
        <f>IF(M13="","",IF(M13=O13,"△",IF(M13&gt;=O13,"○","●")))</f>
        <v>○</v>
      </c>
      <c r="O12" s="27"/>
      <c r="P12" s="67">
        <f>IF(AND($E12="",$K12="",$N12=""),"",COUNTIF($D12:$N12,"○"))</f>
        <v>2</v>
      </c>
      <c r="Q12" s="69">
        <f>IF(AND($E12="",$K12="",$N12=""),"",COUNTIF($D12:$N12,"△"))</f>
        <v>1</v>
      </c>
      <c r="R12" s="69">
        <f>IF(AND($E12="",$K12="",$N12=""),"",COUNTIF($D12:$N12,"●"))</f>
        <v>0</v>
      </c>
      <c r="S12" s="71">
        <f>IF(P12="","",(P12*3)+(Q12*1))</f>
        <v>7</v>
      </c>
      <c r="T12" s="71">
        <f>IF(P12="","",SUM(D13,J13,M13))</f>
        <v>14</v>
      </c>
      <c r="U12" s="71">
        <f>IF(P12="","",SUM(F13,L13,O13))</f>
        <v>2</v>
      </c>
      <c r="V12" s="71">
        <f>IF(P12="","",T12-U12)</f>
        <v>12</v>
      </c>
      <c r="W12" s="102">
        <f>IF(X12="","",RANK(X12,$X10:$X17,0))</f>
        <v>1</v>
      </c>
      <c r="X12" s="104">
        <f>IF(V12="","",$S12*100+$V12*10+T12)</f>
        <v>834</v>
      </c>
    </row>
    <row r="13" spans="1:24" s="28" customFormat="1" ht="14.25" customHeight="1" thickBot="1">
      <c r="A13" s="150"/>
      <c r="B13" s="151"/>
      <c r="C13" s="152"/>
      <c r="D13" s="14">
        <v>3</v>
      </c>
      <c r="E13" s="15" t="s">
        <v>10</v>
      </c>
      <c r="F13" s="16">
        <v>0</v>
      </c>
      <c r="G13" s="77"/>
      <c r="H13" s="78"/>
      <c r="I13" s="79"/>
      <c r="J13" s="17">
        <f>IF(I15="","",I15)</f>
        <v>2</v>
      </c>
      <c r="K13" s="18" t="s">
        <v>10</v>
      </c>
      <c r="L13" s="19">
        <f>IF(G15="","",G15)</f>
        <v>2</v>
      </c>
      <c r="M13" s="17">
        <f>IF(I17="","",I17)</f>
        <v>9</v>
      </c>
      <c r="N13" s="18" t="s">
        <v>10</v>
      </c>
      <c r="O13" s="18">
        <f>IF(G17="","",G17)</f>
        <v>0</v>
      </c>
      <c r="P13" s="68"/>
      <c r="Q13" s="70"/>
      <c r="R13" s="70"/>
      <c r="S13" s="72"/>
      <c r="T13" s="72"/>
      <c r="U13" s="72"/>
      <c r="V13" s="72"/>
      <c r="W13" s="103"/>
      <c r="X13" s="104"/>
    </row>
    <row r="14" spans="1:24" s="28" customFormat="1" ht="13.5" customHeight="1">
      <c r="A14" s="48" t="s">
        <v>65</v>
      </c>
      <c r="B14" s="49"/>
      <c r="C14" s="50"/>
      <c r="D14" s="10"/>
      <c r="E14" s="11" t="str">
        <f>IF(D15="","",IF(D15=F15,"△",IF(D15&gt;=F15,"○","●")))</f>
        <v>△</v>
      </c>
      <c r="F14" s="12"/>
      <c r="G14" s="11"/>
      <c r="H14" s="11" t="str">
        <f>IF(G15="","",IF(G15=I15,"△",IF(G15&gt;=I15,"○","●")))</f>
        <v>△</v>
      </c>
      <c r="I14" s="12"/>
      <c r="J14" s="54"/>
      <c r="K14" s="55"/>
      <c r="L14" s="76"/>
      <c r="M14" s="6"/>
      <c r="N14" s="11" t="str">
        <f>IF(M15="","",IF(M15=O15,"△",IF(M15&gt;=O15,"○","●")))</f>
        <v>○</v>
      </c>
      <c r="O14" s="27"/>
      <c r="P14" s="67">
        <f>IF(AND($E14="",$H14="",$N14=""),"",COUNTIF($D14:$N14,"○"))</f>
        <v>1</v>
      </c>
      <c r="Q14" s="69">
        <f>IF(AND($E14="",$H14="",$N14=""),"",COUNTIF($D14:$N14,"△"))</f>
        <v>2</v>
      </c>
      <c r="R14" s="69">
        <f>IF(AND($E14="",$H14="",$N14=""),"",COUNTIF($D14:$N14,"●"))</f>
        <v>0</v>
      </c>
      <c r="S14" s="71">
        <f>IF(P14="","",(P14*3)+(Q14*1))</f>
        <v>5</v>
      </c>
      <c r="T14" s="71">
        <f>IF(P14="","",SUM(G15,D15,M15))</f>
        <v>15</v>
      </c>
      <c r="U14" s="71">
        <f>IF(P14="","",SUM(F15,I15,O15))</f>
        <v>3</v>
      </c>
      <c r="V14" s="71">
        <f>IF(P14="","",T14-U14)</f>
        <v>12</v>
      </c>
      <c r="W14" s="102">
        <f>IF(X14="","",RANK(X14,$X10:$X17,0))</f>
        <v>2</v>
      </c>
      <c r="X14" s="104">
        <f>IF(V14="","",$S14*100+$V14*10+T14)</f>
        <v>635</v>
      </c>
    </row>
    <row r="15" spans="1:24" s="28" customFormat="1" ht="14.25" customHeight="1" thickBot="1">
      <c r="A15" s="73"/>
      <c r="B15" s="74"/>
      <c r="C15" s="75"/>
      <c r="D15" s="14">
        <v>1</v>
      </c>
      <c r="E15" s="15" t="s">
        <v>10</v>
      </c>
      <c r="F15" s="16">
        <v>1</v>
      </c>
      <c r="G15" s="14">
        <v>2</v>
      </c>
      <c r="H15" s="15" t="s">
        <v>10</v>
      </c>
      <c r="I15" s="16">
        <v>2</v>
      </c>
      <c r="J15" s="77"/>
      <c r="K15" s="78"/>
      <c r="L15" s="79"/>
      <c r="M15" s="17">
        <f>IF(L17="","",L17)</f>
        <v>12</v>
      </c>
      <c r="N15" s="18" t="s">
        <v>10</v>
      </c>
      <c r="O15" s="18">
        <f>IF(J17="","",J17)</f>
        <v>0</v>
      </c>
      <c r="P15" s="68"/>
      <c r="Q15" s="70"/>
      <c r="R15" s="70"/>
      <c r="S15" s="72"/>
      <c r="T15" s="72"/>
      <c r="U15" s="72"/>
      <c r="V15" s="72"/>
      <c r="W15" s="103"/>
      <c r="X15" s="104"/>
    </row>
    <row r="16" spans="1:24" s="28" customFormat="1" ht="13.5" customHeight="1">
      <c r="A16" s="48" t="s">
        <v>66</v>
      </c>
      <c r="B16" s="49"/>
      <c r="C16" s="50"/>
      <c r="D16" s="25"/>
      <c r="E16" s="20" t="str">
        <f>IF(D17="","",IF(D17=F17,"△",IF(D17&gt;=F17,"○","●")))</f>
        <v>●</v>
      </c>
      <c r="F16" s="21"/>
      <c r="G16" s="20"/>
      <c r="H16" s="20" t="str">
        <f>IF(G17="","",IF(G17=I17,"△",IF(G17&gt;=I17,"○","●")))</f>
        <v>●</v>
      </c>
      <c r="I16" s="21"/>
      <c r="J16" s="20"/>
      <c r="K16" s="20" t="str">
        <f>IF(J17="","",IF(J17=L17,"△",IF(J17&gt;=L17,"○","●")))</f>
        <v>●</v>
      </c>
      <c r="L16" s="21"/>
      <c r="M16" s="54"/>
      <c r="N16" s="55"/>
      <c r="O16" s="55"/>
      <c r="P16" s="67">
        <f>IF(AND($E16="",$H16="",$N16=""),"",COUNTIF($D16:$N16,"○"))</f>
        <v>0</v>
      </c>
      <c r="Q16" s="69">
        <f>IF(AND($E16="",$H16="",$N16=""),"",COUNTIF($D16:$N16,"△"))</f>
        <v>0</v>
      </c>
      <c r="R16" s="69">
        <f>IF(AND($E16="",$H16="",$N16=""),"",COUNTIF($D16:$N16,"●"))</f>
        <v>3</v>
      </c>
      <c r="S16" s="71">
        <f>IF(P16="","",(P16*3)+(Q16*1))</f>
        <v>0</v>
      </c>
      <c r="T16" s="71">
        <f>IF(P16="","",SUM(G17,D17,M17))</f>
        <v>1</v>
      </c>
      <c r="U16" s="71">
        <f>IF(P16="","",SUM(F17,I17,O17))</f>
        <v>11</v>
      </c>
      <c r="V16" s="71">
        <f>IF(P16="","",T16-U16)</f>
        <v>-10</v>
      </c>
      <c r="W16" s="102">
        <f>IF(X16="","",RANK(X16,$X12:$X19,0))</f>
        <v>3</v>
      </c>
      <c r="X16" s="104">
        <f>IF(V16="","",$S16*100+$V16*10+T16)</f>
        <v>-99</v>
      </c>
    </row>
    <row r="17" spans="1:24" ht="14.25" customHeight="1" thickBot="1">
      <c r="A17" s="51"/>
      <c r="B17" s="52"/>
      <c r="C17" s="53"/>
      <c r="D17" s="22">
        <v>1</v>
      </c>
      <c r="E17" s="23" t="s">
        <v>10</v>
      </c>
      <c r="F17" s="24">
        <v>2</v>
      </c>
      <c r="G17" s="22">
        <v>0</v>
      </c>
      <c r="H17" s="23" t="s">
        <v>10</v>
      </c>
      <c r="I17" s="24">
        <v>9</v>
      </c>
      <c r="J17" s="22">
        <v>0</v>
      </c>
      <c r="K17" s="23" t="s">
        <v>10</v>
      </c>
      <c r="L17" s="24">
        <v>12</v>
      </c>
      <c r="M17" s="56"/>
      <c r="N17" s="57"/>
      <c r="O17" s="57"/>
      <c r="P17" s="59"/>
      <c r="Q17" s="61"/>
      <c r="R17" s="61"/>
      <c r="S17" s="63"/>
      <c r="T17" s="63"/>
      <c r="U17" s="63"/>
      <c r="V17" s="63"/>
      <c r="W17" s="105"/>
      <c r="X17" s="104"/>
    </row>
    <row r="19" spans="1:24" ht="14.25" thickBot="1"/>
    <row r="20" spans="1:24" s="28" customFormat="1">
      <c r="A20" s="48"/>
      <c r="B20" s="49"/>
      <c r="C20" s="50"/>
      <c r="D20" s="138" t="str">
        <f>A22</f>
        <v>ＤＥＮＯＶＡ</v>
      </c>
      <c r="E20" s="139"/>
      <c r="F20" s="140"/>
      <c r="G20" s="94" t="str">
        <f>A24</f>
        <v>フォーザ</v>
      </c>
      <c r="H20" s="95"/>
      <c r="I20" s="96"/>
      <c r="J20" s="94" t="str">
        <f>A26</f>
        <v>若葉</v>
      </c>
      <c r="K20" s="95"/>
      <c r="L20" s="96"/>
      <c r="M20" s="94" t="str">
        <f>A28</f>
        <v>千歳稲穂</v>
      </c>
      <c r="N20" s="95"/>
      <c r="O20" s="95"/>
      <c r="P20" s="100" t="s">
        <v>2</v>
      </c>
      <c r="Q20" s="80" t="s">
        <v>3</v>
      </c>
      <c r="R20" s="80" t="s">
        <v>4</v>
      </c>
      <c r="S20" s="80" t="s">
        <v>5</v>
      </c>
      <c r="T20" s="80" t="s">
        <v>6</v>
      </c>
      <c r="U20" s="80" t="s">
        <v>7</v>
      </c>
      <c r="V20" s="80" t="s">
        <v>8</v>
      </c>
      <c r="W20" s="82" t="s">
        <v>9</v>
      </c>
      <c r="X20" s="1"/>
    </row>
    <row r="21" spans="1:24" s="28" customFormat="1" ht="14.25" thickBot="1">
      <c r="A21" s="51"/>
      <c r="B21" s="52"/>
      <c r="C21" s="53"/>
      <c r="D21" s="141"/>
      <c r="E21" s="142"/>
      <c r="F21" s="143"/>
      <c r="G21" s="97"/>
      <c r="H21" s="98"/>
      <c r="I21" s="99"/>
      <c r="J21" s="97"/>
      <c r="K21" s="98"/>
      <c r="L21" s="99"/>
      <c r="M21" s="97"/>
      <c r="N21" s="98"/>
      <c r="O21" s="98"/>
      <c r="P21" s="101"/>
      <c r="Q21" s="81"/>
      <c r="R21" s="81"/>
      <c r="S21" s="81"/>
      <c r="T21" s="81"/>
      <c r="U21" s="81"/>
      <c r="V21" s="81"/>
      <c r="W21" s="83"/>
      <c r="X21" s="1"/>
    </row>
    <row r="22" spans="1:24" s="28" customFormat="1" ht="13.5" customHeight="1">
      <c r="A22" s="147" t="s">
        <v>61</v>
      </c>
      <c r="B22" s="148"/>
      <c r="C22" s="149"/>
      <c r="D22" s="84"/>
      <c r="E22" s="85"/>
      <c r="F22" s="86"/>
      <c r="G22" s="2"/>
      <c r="H22" s="3" t="str">
        <f>IF(G23="","",IF(G23=I23,"△",IF(G23&gt;=I23,"○","●")))</f>
        <v>●</v>
      </c>
      <c r="I22" s="4"/>
      <c r="J22" s="2"/>
      <c r="K22" s="3" t="str">
        <f>IF(J23="","",IF(J23=L23,"△",IF(J23&gt;=L23,"○","●")))</f>
        <v>●</v>
      </c>
      <c r="L22" s="5"/>
      <c r="M22" s="6"/>
      <c r="N22" s="3" t="str">
        <f>IF(M23="","",IF(M23=O23,"△",IF(M23&gt;=O23,"○","●")))</f>
        <v>△</v>
      </c>
      <c r="O22" s="26"/>
      <c r="P22" s="90">
        <f>IF(AND($H22="",$K22="",$N22=""),"",COUNTIF($D22:$N22,"○"))</f>
        <v>0</v>
      </c>
      <c r="Q22" s="91">
        <f>IF(AND($H22="",$K22="",$N22=""),"",COUNTIF($D22:$N22,"△"))</f>
        <v>1</v>
      </c>
      <c r="R22" s="91">
        <f>IF(AND($H22="",$K22="",$N22=""),"",COUNTIF($D22:$N22,"●"))</f>
        <v>2</v>
      </c>
      <c r="S22" s="91">
        <f>IF(P22="","",(P22*3)+(Q22*1))</f>
        <v>1</v>
      </c>
      <c r="T22" s="91">
        <f>IF(P22="","",SUM(G23,J23,M23))</f>
        <v>2</v>
      </c>
      <c r="U22" s="91">
        <f>IF(P22="","",SUM(I23,L23,O23))</f>
        <v>6</v>
      </c>
      <c r="V22" s="91">
        <f>IF(P22="","",T22-U22)</f>
        <v>-4</v>
      </c>
      <c r="W22" s="106">
        <f>IF(X22="","",RANK(X22,$X22:$X29,0))</f>
        <v>4</v>
      </c>
      <c r="X22" s="104">
        <f>IF(V22="","",$S22*100+$V22*10+T22)</f>
        <v>62</v>
      </c>
    </row>
    <row r="23" spans="1:24" s="28" customFormat="1" ht="14.25" customHeight="1" thickBot="1">
      <c r="A23" s="150"/>
      <c r="B23" s="151"/>
      <c r="C23" s="152"/>
      <c r="D23" s="87"/>
      <c r="E23" s="88"/>
      <c r="F23" s="89"/>
      <c r="G23" s="7">
        <f>IF(F25="","",F25)</f>
        <v>0</v>
      </c>
      <c r="H23" s="8" t="s">
        <v>10</v>
      </c>
      <c r="I23" s="9">
        <f>IF(D25="","",D25)</f>
        <v>2</v>
      </c>
      <c r="J23" s="7">
        <f>IF(F27="","",F27)</f>
        <v>1</v>
      </c>
      <c r="K23" s="8" t="s">
        <v>10</v>
      </c>
      <c r="L23" s="9">
        <f>IF(D27="","",D27)</f>
        <v>3</v>
      </c>
      <c r="M23" s="7">
        <f>IF(F29="","",F29)</f>
        <v>1</v>
      </c>
      <c r="N23" s="8" t="s">
        <v>10</v>
      </c>
      <c r="O23" s="8">
        <f>IF(D29="","",D29)</f>
        <v>1</v>
      </c>
      <c r="P23" s="68"/>
      <c r="Q23" s="70"/>
      <c r="R23" s="70"/>
      <c r="S23" s="70"/>
      <c r="T23" s="70"/>
      <c r="U23" s="70"/>
      <c r="V23" s="70"/>
      <c r="W23" s="103"/>
      <c r="X23" s="104"/>
    </row>
    <row r="24" spans="1:24" s="28" customFormat="1" ht="13.5" customHeight="1">
      <c r="A24" s="147" t="s">
        <v>44</v>
      </c>
      <c r="B24" s="148"/>
      <c r="C24" s="149"/>
      <c r="D24" s="10"/>
      <c r="E24" s="11" t="str">
        <f>IF(D25="","",IF(D25=F25,"△",IF(D25&gt;=F25,"○","●")))</f>
        <v>○</v>
      </c>
      <c r="F24" s="12"/>
      <c r="G24" s="54"/>
      <c r="H24" s="55"/>
      <c r="I24" s="76"/>
      <c r="J24" s="6"/>
      <c r="K24" s="11" t="str">
        <f>IF(J25="","",IF(J25=L25,"△",IF(J25&gt;=L25,"○","●")))</f>
        <v>●</v>
      </c>
      <c r="L24" s="13"/>
      <c r="M24" s="6"/>
      <c r="N24" s="11" t="str">
        <f>IF(M25="","",IF(M25=O25,"△",IF(M25&gt;=O25,"○","●")))</f>
        <v>△</v>
      </c>
      <c r="O24" s="27"/>
      <c r="P24" s="67">
        <f>IF(AND($E24="",$K24="",$N24=""),"",COUNTIF($D24:$N24,"○"))</f>
        <v>1</v>
      </c>
      <c r="Q24" s="69">
        <f>IF(AND($E24="",$K24="",$N24=""),"",COUNTIF($D24:$N24,"△"))</f>
        <v>1</v>
      </c>
      <c r="R24" s="69">
        <f>IF(AND($E24="",$K24="",$N24=""),"",COUNTIF($D24:$N24,"●"))</f>
        <v>1</v>
      </c>
      <c r="S24" s="71">
        <f>IF(P24="","",(P24*3)+(Q24*1))</f>
        <v>4</v>
      </c>
      <c r="T24" s="71">
        <f>IF(P24="","",SUM(D25,J25,M25))</f>
        <v>4</v>
      </c>
      <c r="U24" s="71">
        <f>IF(P24="","",SUM(F25,L25,O25))</f>
        <v>3</v>
      </c>
      <c r="V24" s="71">
        <f>IF(P24="","",T24-U24)</f>
        <v>1</v>
      </c>
      <c r="W24" s="102">
        <f>IF(X24="","",RANK(X24,$X22:$X29,0))</f>
        <v>3</v>
      </c>
      <c r="X24" s="104">
        <f>IF(V24="","",$S24*100+$V24*10+T24)</f>
        <v>414</v>
      </c>
    </row>
    <row r="25" spans="1:24" s="28" customFormat="1" ht="14.25" customHeight="1" thickBot="1">
      <c r="A25" s="150"/>
      <c r="B25" s="151"/>
      <c r="C25" s="152"/>
      <c r="D25" s="14">
        <v>2</v>
      </c>
      <c r="E25" s="15" t="s">
        <v>10</v>
      </c>
      <c r="F25" s="16">
        <v>0</v>
      </c>
      <c r="G25" s="77"/>
      <c r="H25" s="78"/>
      <c r="I25" s="79"/>
      <c r="J25" s="17">
        <f>IF(I27="","",I27)</f>
        <v>0</v>
      </c>
      <c r="K25" s="18" t="s">
        <v>10</v>
      </c>
      <c r="L25" s="19">
        <f>IF(G27="","",G27)</f>
        <v>1</v>
      </c>
      <c r="M25" s="17">
        <f>IF(I29="","",I29)</f>
        <v>2</v>
      </c>
      <c r="N25" s="18" t="s">
        <v>10</v>
      </c>
      <c r="O25" s="18">
        <f>IF(G29="","",G29)</f>
        <v>2</v>
      </c>
      <c r="P25" s="68"/>
      <c r="Q25" s="70"/>
      <c r="R25" s="70"/>
      <c r="S25" s="72"/>
      <c r="T25" s="72"/>
      <c r="U25" s="72"/>
      <c r="V25" s="72"/>
      <c r="W25" s="103"/>
      <c r="X25" s="104"/>
    </row>
    <row r="26" spans="1:24" s="28" customFormat="1" ht="13.5" customHeight="1">
      <c r="A26" s="48" t="s">
        <v>53</v>
      </c>
      <c r="B26" s="49"/>
      <c r="C26" s="50"/>
      <c r="D26" s="10"/>
      <c r="E26" s="11" t="str">
        <f>IF(D27="","",IF(D27=F27,"△",IF(D27&gt;=F27,"○","●")))</f>
        <v>○</v>
      </c>
      <c r="F26" s="12"/>
      <c r="G26" s="11"/>
      <c r="H26" s="11" t="str">
        <f>IF(G27="","",IF(G27=I27,"△",IF(G27&gt;=I27,"○","●")))</f>
        <v>○</v>
      </c>
      <c r="I26" s="12"/>
      <c r="J26" s="54"/>
      <c r="K26" s="55"/>
      <c r="L26" s="76"/>
      <c r="M26" s="6"/>
      <c r="N26" s="11" t="str">
        <f>IF(M27="","",IF(M27=O27,"△",IF(M27&gt;=O27,"○","●")))</f>
        <v>●</v>
      </c>
      <c r="O26" s="27"/>
      <c r="P26" s="67">
        <f>IF(AND($E26="",$H26="",$N26=""),"",COUNTIF($D26:$N26,"○"))</f>
        <v>2</v>
      </c>
      <c r="Q26" s="69">
        <f>IF(AND($E26="",$H26="",$N26=""),"",COUNTIF($D26:$N26,"△"))</f>
        <v>0</v>
      </c>
      <c r="R26" s="69">
        <f>IF(AND($E26="",$H26="",$N26=""),"",COUNTIF($D26:$N26,"●"))</f>
        <v>1</v>
      </c>
      <c r="S26" s="71">
        <f>IF(P26="","",(P26*3)+(Q26*1))</f>
        <v>6</v>
      </c>
      <c r="T26" s="71">
        <f>IF(P26="","",SUM(G27,D27,M27))</f>
        <v>5</v>
      </c>
      <c r="U26" s="71">
        <f>IF(P26="","",SUM(F27,I27,O27))</f>
        <v>3</v>
      </c>
      <c r="V26" s="71">
        <f>IF(P26="","",T26-U26)</f>
        <v>2</v>
      </c>
      <c r="W26" s="102">
        <f>IF(X26="","",RANK(X26,$X22:$X29,0))</f>
        <v>1</v>
      </c>
      <c r="X26" s="104">
        <f>IF(V26="","",$S26*100+$V26*10+T26)</f>
        <v>625</v>
      </c>
    </row>
    <row r="27" spans="1:24" s="28" customFormat="1" ht="14.25" customHeight="1" thickBot="1">
      <c r="A27" s="73"/>
      <c r="B27" s="74"/>
      <c r="C27" s="75"/>
      <c r="D27" s="14">
        <v>3</v>
      </c>
      <c r="E27" s="15" t="s">
        <v>10</v>
      </c>
      <c r="F27" s="16">
        <v>1</v>
      </c>
      <c r="G27" s="14">
        <v>1</v>
      </c>
      <c r="H27" s="15" t="s">
        <v>10</v>
      </c>
      <c r="I27" s="16">
        <v>0</v>
      </c>
      <c r="J27" s="77"/>
      <c r="K27" s="78"/>
      <c r="L27" s="79"/>
      <c r="M27" s="17">
        <f>IF(L29="","",L29)</f>
        <v>1</v>
      </c>
      <c r="N27" s="18" t="s">
        <v>10</v>
      </c>
      <c r="O27" s="18">
        <f>IF(J29="","",J29)</f>
        <v>2</v>
      </c>
      <c r="P27" s="68"/>
      <c r="Q27" s="70"/>
      <c r="R27" s="70"/>
      <c r="S27" s="72"/>
      <c r="T27" s="72"/>
      <c r="U27" s="72"/>
      <c r="V27" s="72"/>
      <c r="W27" s="103"/>
      <c r="X27" s="104"/>
    </row>
    <row r="28" spans="1:24" s="28" customFormat="1" ht="13.5" customHeight="1">
      <c r="A28" s="48" t="s">
        <v>67</v>
      </c>
      <c r="B28" s="49"/>
      <c r="C28" s="50"/>
      <c r="D28" s="25"/>
      <c r="E28" s="20" t="str">
        <f>IF(D29="","",IF(D29=F29,"△",IF(D29&gt;=F29,"○","●")))</f>
        <v>△</v>
      </c>
      <c r="F28" s="21"/>
      <c r="G28" s="20"/>
      <c r="H28" s="20" t="str">
        <f>IF(G29="","",IF(G29=I29,"△",IF(G29&gt;=I29,"○","●")))</f>
        <v>△</v>
      </c>
      <c r="I28" s="21"/>
      <c r="J28" s="20"/>
      <c r="K28" s="20" t="str">
        <f>IF(J29="","",IF(J29=L29,"△",IF(J29&gt;=L29,"○","●")))</f>
        <v>○</v>
      </c>
      <c r="L28" s="21"/>
      <c r="M28" s="54"/>
      <c r="N28" s="55"/>
      <c r="O28" s="55"/>
      <c r="P28" s="67">
        <f>IF(AND($E28="",$H28="",$N28=""),"",COUNTIF($D28:$N28,"○"))</f>
        <v>1</v>
      </c>
      <c r="Q28" s="69">
        <f>IF(AND($E28="",$H28="",$N28=""),"",COUNTIF($D28:$N28,"△"))</f>
        <v>2</v>
      </c>
      <c r="R28" s="69">
        <f>IF(AND($E28="",$H28="",$N28=""),"",COUNTIF($D28:$N28,"●"))</f>
        <v>0</v>
      </c>
      <c r="S28" s="71">
        <f>IF(P28="","",(P28*3)+(Q28*1))</f>
        <v>5</v>
      </c>
      <c r="T28" s="71">
        <f>IF(P28="","",SUM(G29,D29,M29))</f>
        <v>3</v>
      </c>
      <c r="U28" s="71">
        <f>IF(P28="","",SUM(F29,I29,O29))</f>
        <v>3</v>
      </c>
      <c r="V28" s="71">
        <f>IF(P28="","",T28-U28)</f>
        <v>0</v>
      </c>
      <c r="W28" s="102">
        <f>IF(X28="","",RANK(X28,$X24:$X31,0))</f>
        <v>2</v>
      </c>
      <c r="X28" s="104">
        <f>IF(V28="","",$S28*100+$V28*10+T28)</f>
        <v>503</v>
      </c>
    </row>
    <row r="29" spans="1:24" ht="14.25" customHeight="1" thickBot="1">
      <c r="A29" s="51"/>
      <c r="B29" s="52"/>
      <c r="C29" s="53"/>
      <c r="D29" s="22">
        <v>1</v>
      </c>
      <c r="E29" s="23" t="s">
        <v>10</v>
      </c>
      <c r="F29" s="24">
        <v>1</v>
      </c>
      <c r="G29" s="22">
        <v>2</v>
      </c>
      <c r="H29" s="23" t="s">
        <v>10</v>
      </c>
      <c r="I29" s="24">
        <v>2</v>
      </c>
      <c r="J29" s="22">
        <v>2</v>
      </c>
      <c r="K29" s="23" t="s">
        <v>10</v>
      </c>
      <c r="L29" s="24">
        <v>1</v>
      </c>
      <c r="M29" s="56"/>
      <c r="N29" s="57"/>
      <c r="O29" s="57"/>
      <c r="P29" s="59"/>
      <c r="Q29" s="61"/>
      <c r="R29" s="61"/>
      <c r="S29" s="63"/>
      <c r="T29" s="63"/>
      <c r="U29" s="63"/>
      <c r="V29" s="63"/>
      <c r="W29" s="105"/>
      <c r="X29" s="104"/>
    </row>
    <row r="33" spans="1:24">
      <c r="A33" s="93" t="s">
        <v>68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</row>
    <row r="35" spans="1:24">
      <c r="A35" s="107" t="s">
        <v>0</v>
      </c>
      <c r="B35" s="108"/>
      <c r="C35" s="108"/>
      <c r="G35" s="29"/>
      <c r="H35" s="109" t="s">
        <v>1</v>
      </c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</row>
    <row r="36" spans="1:24">
      <c r="A36" s="108"/>
      <c r="B36" s="108"/>
      <c r="C36" s="108"/>
    </row>
    <row r="37" spans="1:24" ht="14.25" thickBot="1"/>
    <row r="38" spans="1:24">
      <c r="A38" s="48"/>
      <c r="B38" s="49"/>
      <c r="C38" s="50"/>
      <c r="D38" s="94" t="str">
        <f>A40</f>
        <v>北小樽</v>
      </c>
      <c r="E38" s="95"/>
      <c r="F38" s="96"/>
      <c r="G38" s="94" t="str">
        <f>A42</f>
        <v>上白石</v>
      </c>
      <c r="H38" s="95"/>
      <c r="I38" s="96"/>
      <c r="J38" s="94" t="str">
        <f>A44</f>
        <v>大麻</v>
      </c>
      <c r="K38" s="95"/>
      <c r="L38" s="96"/>
      <c r="M38" s="94" t="str">
        <f>A46</f>
        <v>宮の丘</v>
      </c>
      <c r="N38" s="95"/>
      <c r="O38" s="95"/>
      <c r="P38" s="100" t="s">
        <v>2</v>
      </c>
      <c r="Q38" s="80" t="s">
        <v>3</v>
      </c>
      <c r="R38" s="80" t="s">
        <v>4</v>
      </c>
      <c r="S38" s="80" t="s">
        <v>5</v>
      </c>
      <c r="T38" s="80" t="s">
        <v>6</v>
      </c>
      <c r="U38" s="80" t="s">
        <v>7</v>
      </c>
      <c r="V38" s="80" t="s">
        <v>8</v>
      </c>
      <c r="W38" s="82" t="s">
        <v>9</v>
      </c>
      <c r="X38" s="1"/>
    </row>
    <row r="39" spans="1:24" ht="14.25" thickBot="1">
      <c r="A39" s="51"/>
      <c r="B39" s="52"/>
      <c r="C39" s="53"/>
      <c r="D39" s="97"/>
      <c r="E39" s="98"/>
      <c r="F39" s="99"/>
      <c r="G39" s="97"/>
      <c r="H39" s="98"/>
      <c r="I39" s="99"/>
      <c r="J39" s="97"/>
      <c r="K39" s="98"/>
      <c r="L39" s="99"/>
      <c r="M39" s="97"/>
      <c r="N39" s="98"/>
      <c r="O39" s="98"/>
      <c r="P39" s="101"/>
      <c r="Q39" s="81"/>
      <c r="R39" s="81"/>
      <c r="S39" s="81"/>
      <c r="T39" s="81"/>
      <c r="U39" s="81"/>
      <c r="V39" s="81"/>
      <c r="W39" s="83"/>
      <c r="X39" s="1"/>
    </row>
    <row r="40" spans="1:24">
      <c r="A40" s="48" t="s">
        <v>15</v>
      </c>
      <c r="B40" s="49"/>
      <c r="C40" s="50"/>
      <c r="D40" s="84"/>
      <c r="E40" s="85"/>
      <c r="F40" s="86"/>
      <c r="G40" s="2"/>
      <c r="H40" s="3" t="str">
        <f>IF(G41="","",IF(G41=I41,"△",IF(G41&gt;=I41,"○","●")))</f>
        <v>△</v>
      </c>
      <c r="I40" s="4"/>
      <c r="J40" s="2"/>
      <c r="K40" s="3" t="str">
        <f>IF(J41="","",IF(J41=L41,"△",IF(J41&gt;=L41,"○","●")))</f>
        <v>●</v>
      </c>
      <c r="L40" s="5"/>
      <c r="M40" s="6"/>
      <c r="N40" s="3" t="str">
        <f>IF(M41="","",IF(M41=O41,"△",IF(M41&gt;=O41,"○","●")))</f>
        <v>●</v>
      </c>
      <c r="O40" s="26"/>
      <c r="P40" s="90">
        <f>IF(AND($H40="",$K40="",$N40=""),"",COUNTIF($D40:$N40,"○"))</f>
        <v>0</v>
      </c>
      <c r="Q40" s="91">
        <f>IF(AND($H40="",$K40="",$N40=""),"",COUNTIF($D40:$N40,"△"))</f>
        <v>1</v>
      </c>
      <c r="R40" s="91">
        <f>IF(AND($H40="",$K40="",$N40=""),"",COUNTIF($D40:$N40,"●"))</f>
        <v>2</v>
      </c>
      <c r="S40" s="91">
        <f>IF(P40="","",(P40*3)+(Q40*1))</f>
        <v>1</v>
      </c>
      <c r="T40" s="91">
        <f>IF(P40="","",SUM(G41,J41,M41))</f>
        <v>1</v>
      </c>
      <c r="U40" s="91">
        <f>IF(P40="","",SUM(I41,L41,O41))</f>
        <v>4</v>
      </c>
      <c r="V40" s="91">
        <f>IF(P40="","",T40-U40)</f>
        <v>-3</v>
      </c>
      <c r="W40" s="106">
        <f>IF(X40="","",RANK(X40,$X40:$X47,0))</f>
        <v>4</v>
      </c>
      <c r="X40" s="104">
        <f>IF(V40="","",$S40*100+$V40*10+T40)</f>
        <v>71</v>
      </c>
    </row>
    <row r="41" spans="1:24" ht="14.25" thickBot="1">
      <c r="A41" s="73"/>
      <c r="B41" s="74"/>
      <c r="C41" s="75"/>
      <c r="D41" s="87"/>
      <c r="E41" s="88"/>
      <c r="F41" s="89"/>
      <c r="G41" s="7">
        <f>IF(F43="","",F43)</f>
        <v>1</v>
      </c>
      <c r="H41" s="8" t="s">
        <v>10</v>
      </c>
      <c r="I41" s="9">
        <f>IF(D43="","",D43)</f>
        <v>1</v>
      </c>
      <c r="J41" s="7">
        <f>IF(F45="","",F45)</f>
        <v>0</v>
      </c>
      <c r="K41" s="8" t="s">
        <v>10</v>
      </c>
      <c r="L41" s="9">
        <f>IF(D45="","",D45)</f>
        <v>1</v>
      </c>
      <c r="M41" s="7">
        <f>IF(F47="","",F47)</f>
        <v>0</v>
      </c>
      <c r="N41" s="8" t="s">
        <v>10</v>
      </c>
      <c r="O41" s="8">
        <f>IF(D47="","",D47)</f>
        <v>2</v>
      </c>
      <c r="P41" s="68"/>
      <c r="Q41" s="70"/>
      <c r="R41" s="70"/>
      <c r="S41" s="70"/>
      <c r="T41" s="70"/>
      <c r="U41" s="70"/>
      <c r="V41" s="70"/>
      <c r="W41" s="103"/>
      <c r="X41" s="104"/>
    </row>
    <row r="42" spans="1:24">
      <c r="A42" s="48" t="s">
        <v>27</v>
      </c>
      <c r="B42" s="49"/>
      <c r="C42" s="50"/>
      <c r="D42" s="10"/>
      <c r="E42" s="11" t="str">
        <f>IF(D43="","",IF(D43=F43,"△",IF(D43&gt;=F43,"○","●")))</f>
        <v>△</v>
      </c>
      <c r="F42" s="12"/>
      <c r="G42" s="54"/>
      <c r="H42" s="55"/>
      <c r="I42" s="76"/>
      <c r="J42" s="6"/>
      <c r="K42" s="11" t="str">
        <f>IF(J43="","",IF(J43=L43,"△",IF(J43&gt;=L43,"○","●")))</f>
        <v>○</v>
      </c>
      <c r="L42" s="13"/>
      <c r="M42" s="6"/>
      <c r="N42" s="11" t="str">
        <f>IF(M43="","",IF(M43=O43,"△",IF(M43&gt;=O43,"○","●")))</f>
        <v>●</v>
      </c>
      <c r="O42" s="27"/>
      <c r="P42" s="67">
        <f>IF(AND($E42="",$K42="",$N42=""),"",COUNTIF($D42:$N42,"○"))</f>
        <v>1</v>
      </c>
      <c r="Q42" s="69">
        <f>IF(AND($E42="",$K42="",$N42=""),"",COUNTIF($D42:$N42,"△"))</f>
        <v>1</v>
      </c>
      <c r="R42" s="69">
        <f>IF(AND($E42="",$K42="",$N42=""),"",COUNTIF($D42:$N42,"●"))</f>
        <v>1</v>
      </c>
      <c r="S42" s="71">
        <f>IF(P42="","",(P42*3)+(Q42*1))</f>
        <v>4</v>
      </c>
      <c r="T42" s="71">
        <f>IF(P42="","",SUM(D43,J43,M43))</f>
        <v>5</v>
      </c>
      <c r="U42" s="71">
        <f>IF(P42="","",SUM(F43,L43,O43))</f>
        <v>3</v>
      </c>
      <c r="V42" s="71">
        <f>IF(P42="","",T42-U42)</f>
        <v>2</v>
      </c>
      <c r="W42" s="102">
        <f>IF(X42="","",RANK(X42,$X40:$X47,0))</f>
        <v>2</v>
      </c>
      <c r="X42" s="104">
        <f>IF(V42="","",$S42*100+$V42*10+T42)</f>
        <v>425</v>
      </c>
    </row>
    <row r="43" spans="1:24" ht="14.25" thickBot="1">
      <c r="A43" s="73"/>
      <c r="B43" s="74"/>
      <c r="C43" s="75"/>
      <c r="D43" s="14">
        <v>1</v>
      </c>
      <c r="E43" s="15" t="s">
        <v>10</v>
      </c>
      <c r="F43" s="16">
        <v>1</v>
      </c>
      <c r="G43" s="77"/>
      <c r="H43" s="78"/>
      <c r="I43" s="79"/>
      <c r="J43" s="17">
        <f>IF(I45="","",I45)</f>
        <v>3</v>
      </c>
      <c r="K43" s="18" t="s">
        <v>10</v>
      </c>
      <c r="L43" s="19">
        <f>IF(G45="","",G45)</f>
        <v>0</v>
      </c>
      <c r="M43" s="17">
        <f>IF(I47="","",I47)</f>
        <v>1</v>
      </c>
      <c r="N43" s="18" t="s">
        <v>10</v>
      </c>
      <c r="O43" s="18">
        <f>IF(G47="","",G47)</f>
        <v>2</v>
      </c>
      <c r="P43" s="68"/>
      <c r="Q43" s="70"/>
      <c r="R43" s="70"/>
      <c r="S43" s="72"/>
      <c r="T43" s="72"/>
      <c r="U43" s="72"/>
      <c r="V43" s="72"/>
      <c r="W43" s="103"/>
      <c r="X43" s="104"/>
    </row>
    <row r="44" spans="1:24">
      <c r="A44" s="48" t="s">
        <v>69</v>
      </c>
      <c r="B44" s="49"/>
      <c r="C44" s="50"/>
      <c r="D44" s="10"/>
      <c r="E44" s="11" t="str">
        <f>IF(D45="","",IF(D45=F45,"△",IF(D45&gt;=F45,"○","●")))</f>
        <v>○</v>
      </c>
      <c r="F44" s="12"/>
      <c r="G44" s="11"/>
      <c r="H44" s="11" t="str">
        <f>IF(G45="","",IF(G45=I45,"△",IF(G45&gt;=I45,"○","●")))</f>
        <v>●</v>
      </c>
      <c r="I44" s="12"/>
      <c r="J44" s="54"/>
      <c r="K44" s="55"/>
      <c r="L44" s="76"/>
      <c r="M44" s="6"/>
      <c r="N44" s="11" t="str">
        <f>IF(M45="","",IF(M45=O45,"△",IF(M45&gt;=O45,"○","●")))</f>
        <v>●</v>
      </c>
      <c r="O44" s="27"/>
      <c r="P44" s="67">
        <f>IF(AND($E44="",$H44="",$N44=""),"",COUNTIF($D44:$N44,"○"))</f>
        <v>1</v>
      </c>
      <c r="Q44" s="69">
        <f>IF(AND($E44="",$H44="",$N44=""),"",COUNTIF($D44:$N44,"△"))</f>
        <v>0</v>
      </c>
      <c r="R44" s="69">
        <f>IF(AND($E44="",$H44="",$N44=""),"",COUNTIF($D44:$N44,"●"))</f>
        <v>2</v>
      </c>
      <c r="S44" s="71">
        <f>IF(P44="","",(P44*3)+(Q44*1))</f>
        <v>3</v>
      </c>
      <c r="T44" s="71">
        <f>IF(P44="","",SUM(G45,D45,M45))</f>
        <v>1</v>
      </c>
      <c r="U44" s="71">
        <f>IF(P44="","",SUM(F45,I45,O45))</f>
        <v>4</v>
      </c>
      <c r="V44" s="71">
        <f>IF(P44="","",T44-U44)</f>
        <v>-3</v>
      </c>
      <c r="W44" s="102">
        <f>IF(X44="","",RANK(X44,$X40:$X47,0))</f>
        <v>3</v>
      </c>
      <c r="X44" s="104">
        <f>IF(V44="","",$S44*100+$V44*10+T44)</f>
        <v>271</v>
      </c>
    </row>
    <row r="45" spans="1:24" ht="14.25" thickBot="1">
      <c r="A45" s="73"/>
      <c r="B45" s="74"/>
      <c r="C45" s="75"/>
      <c r="D45" s="14">
        <v>1</v>
      </c>
      <c r="E45" s="15" t="s">
        <v>10</v>
      </c>
      <c r="F45" s="16">
        <v>0</v>
      </c>
      <c r="G45" s="14">
        <v>0</v>
      </c>
      <c r="H45" s="15" t="s">
        <v>10</v>
      </c>
      <c r="I45" s="16">
        <v>3</v>
      </c>
      <c r="J45" s="77"/>
      <c r="K45" s="78"/>
      <c r="L45" s="79"/>
      <c r="M45" s="17">
        <f>IF(L47="","",L47)</f>
        <v>0</v>
      </c>
      <c r="N45" s="18" t="s">
        <v>10</v>
      </c>
      <c r="O45" s="18">
        <f>IF(J47="","",J47)</f>
        <v>1</v>
      </c>
      <c r="P45" s="68"/>
      <c r="Q45" s="70"/>
      <c r="R45" s="70"/>
      <c r="S45" s="72"/>
      <c r="T45" s="72"/>
      <c r="U45" s="72"/>
      <c r="V45" s="72"/>
      <c r="W45" s="103"/>
      <c r="X45" s="104"/>
    </row>
    <row r="46" spans="1:24">
      <c r="A46" s="48" t="s">
        <v>70</v>
      </c>
      <c r="B46" s="49"/>
      <c r="C46" s="50"/>
      <c r="D46" s="25"/>
      <c r="E46" s="20" t="str">
        <f>IF(D47="","",IF(D47=F47,"△",IF(D47&gt;=F47,"○","●")))</f>
        <v>○</v>
      </c>
      <c r="F46" s="21"/>
      <c r="G46" s="20"/>
      <c r="H46" s="20" t="str">
        <f>IF(G47="","",IF(G47=I47,"△",IF(G47&gt;=I47,"○","●")))</f>
        <v>○</v>
      </c>
      <c r="I46" s="21"/>
      <c r="J46" s="20"/>
      <c r="K46" s="20" t="str">
        <f>IF(J47="","",IF(J47=L47,"△",IF(J47&gt;=L47,"○","●")))</f>
        <v>○</v>
      </c>
      <c r="L46" s="21"/>
      <c r="M46" s="54"/>
      <c r="N46" s="55"/>
      <c r="O46" s="55"/>
      <c r="P46" s="67">
        <f>IF(AND($E46="",$H46="",$N46=""),"",COUNTIF($D46:$N46,"○"))</f>
        <v>3</v>
      </c>
      <c r="Q46" s="69">
        <f>IF(AND($E46="",$H46="",$N46=""),"",COUNTIF($D46:$N46,"△"))</f>
        <v>0</v>
      </c>
      <c r="R46" s="69">
        <f>IF(AND($E46="",$H46="",$N46=""),"",COUNTIF($D46:$N46,"●"))</f>
        <v>0</v>
      </c>
      <c r="S46" s="71">
        <f>IF(P46="","",(P46*3)+(Q46*1))</f>
        <v>9</v>
      </c>
      <c r="T46" s="71">
        <f>IF(P46="","",SUM(G47,D47,J47))</f>
        <v>5</v>
      </c>
      <c r="U46" s="71">
        <f>IF(P46="","",SUM(F47,I47,L47))</f>
        <v>1</v>
      </c>
      <c r="V46" s="71">
        <f>IF(P46="","",T46-U46)</f>
        <v>4</v>
      </c>
      <c r="W46" s="102">
        <f>IF(X46="","",RANK(X46,$X42:$X49,0))</f>
        <v>1</v>
      </c>
      <c r="X46" s="104">
        <f>IF(V46="","",$S46*100+$V46*10+T46)</f>
        <v>945</v>
      </c>
    </row>
    <row r="47" spans="1:24" ht="14.25" thickBot="1">
      <c r="A47" s="51"/>
      <c r="B47" s="52"/>
      <c r="C47" s="53"/>
      <c r="D47" s="22">
        <v>2</v>
      </c>
      <c r="E47" s="23" t="s">
        <v>10</v>
      </c>
      <c r="F47" s="24">
        <v>0</v>
      </c>
      <c r="G47" s="22">
        <v>2</v>
      </c>
      <c r="H47" s="23" t="s">
        <v>10</v>
      </c>
      <c r="I47" s="24">
        <v>1</v>
      </c>
      <c r="J47" s="22">
        <v>1</v>
      </c>
      <c r="K47" s="23" t="s">
        <v>10</v>
      </c>
      <c r="L47" s="24">
        <v>0</v>
      </c>
      <c r="M47" s="56"/>
      <c r="N47" s="57"/>
      <c r="O47" s="57"/>
      <c r="P47" s="59"/>
      <c r="Q47" s="61"/>
      <c r="R47" s="61"/>
      <c r="S47" s="63"/>
      <c r="T47" s="63"/>
      <c r="U47" s="63"/>
      <c r="V47" s="63"/>
      <c r="W47" s="105"/>
      <c r="X47" s="104"/>
    </row>
    <row r="50" spans="1:26">
      <c r="A50" s="93" t="s">
        <v>71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</row>
    <row r="51" spans="1:26" ht="14.25" thickBot="1"/>
    <row r="52" spans="1:26">
      <c r="A52" s="48"/>
      <c r="B52" s="49"/>
      <c r="C52" s="50"/>
      <c r="D52" s="94" t="str">
        <f>A54</f>
        <v>清田南</v>
      </c>
      <c r="E52" s="95"/>
      <c r="F52" s="96"/>
      <c r="G52" s="94" t="str">
        <f>A56</f>
        <v>東橋</v>
      </c>
      <c r="H52" s="95"/>
      <c r="I52" s="96"/>
      <c r="J52" s="134" t="str">
        <f>A58</f>
        <v>稚内ワンピース</v>
      </c>
      <c r="K52" s="135"/>
      <c r="L52" s="156"/>
      <c r="M52" s="94" t="str">
        <f>A60</f>
        <v>北小樽</v>
      </c>
      <c r="N52" s="95"/>
      <c r="O52" s="95"/>
      <c r="P52" s="94" t="str">
        <f>A62</f>
        <v>北郷</v>
      </c>
      <c r="Q52" s="95"/>
      <c r="R52" s="95"/>
      <c r="S52" s="100" t="s">
        <v>2</v>
      </c>
      <c r="T52" s="80" t="s">
        <v>3</v>
      </c>
      <c r="U52" s="80" t="s">
        <v>4</v>
      </c>
      <c r="V52" s="80" t="s">
        <v>5</v>
      </c>
      <c r="W52" s="80" t="s">
        <v>6</v>
      </c>
      <c r="X52" s="80" t="s">
        <v>7</v>
      </c>
      <c r="Y52" s="80" t="s">
        <v>8</v>
      </c>
      <c r="Z52" s="82" t="s">
        <v>9</v>
      </c>
    </row>
    <row r="53" spans="1:26" ht="14.25" thickBot="1">
      <c r="A53" s="51"/>
      <c r="B53" s="52"/>
      <c r="C53" s="53"/>
      <c r="D53" s="97"/>
      <c r="E53" s="98"/>
      <c r="F53" s="99"/>
      <c r="G53" s="97"/>
      <c r="H53" s="98"/>
      <c r="I53" s="99"/>
      <c r="J53" s="136"/>
      <c r="K53" s="137"/>
      <c r="L53" s="157"/>
      <c r="M53" s="97"/>
      <c r="N53" s="98"/>
      <c r="O53" s="98"/>
      <c r="P53" s="97"/>
      <c r="Q53" s="98"/>
      <c r="R53" s="98"/>
      <c r="S53" s="101"/>
      <c r="T53" s="81"/>
      <c r="U53" s="81"/>
      <c r="V53" s="81"/>
      <c r="W53" s="81"/>
      <c r="X53" s="81"/>
      <c r="Y53" s="81"/>
      <c r="Z53" s="83"/>
    </row>
    <row r="54" spans="1:26">
      <c r="A54" s="48" t="s">
        <v>65</v>
      </c>
      <c r="B54" s="49"/>
      <c r="C54" s="50"/>
      <c r="D54" s="84"/>
      <c r="E54" s="85"/>
      <c r="F54" s="86"/>
      <c r="G54" s="2"/>
      <c r="H54" s="3" t="str">
        <f>IF(G55="","",IF(G55=I55,"△",IF(G55&gt;=I55,"○","●")))</f>
        <v>○</v>
      </c>
      <c r="I54" s="4"/>
      <c r="J54" s="2"/>
      <c r="K54" s="3" t="str">
        <f>IF(J55="","",IF(J55=L55,"△",IF(J55&gt;=L55,"○","●")))</f>
        <v>●</v>
      </c>
      <c r="L54" s="5"/>
      <c r="M54" s="6"/>
      <c r="N54" s="3" t="str">
        <f>IF(M55="","",IF(M55=O55,"△",IF(M55&gt;=O55,"○","●")))</f>
        <v>●</v>
      </c>
      <c r="O54" s="26"/>
      <c r="P54" s="35"/>
      <c r="Q54" s="36" t="str">
        <f>IF(P55="","",IF(P55=R55,"△",IF(P55&gt;=R55,"○","●")))</f>
        <v>●</v>
      </c>
      <c r="R54" s="37"/>
      <c r="S54" s="90">
        <f>IF(AND($H54="",$K54="",$N54="",$Q54=""),"",COUNTIF($D54:$Q54,"○"))</f>
        <v>1</v>
      </c>
      <c r="T54" s="91">
        <f>IF(AND($H54="",$K54="",$N54="",$Q54=""),"",COUNTIF($D54:$Q54,"△"))</f>
        <v>0</v>
      </c>
      <c r="U54" s="91">
        <f>IF(AND($H54="",$K54="",$N54="",$Q54=""),"",COUNTIF($D54:$Q54,"●"))</f>
        <v>3</v>
      </c>
      <c r="V54" s="91">
        <f>IF(S54="","",(S54*3)+(T54*1))</f>
        <v>3</v>
      </c>
      <c r="W54" s="91">
        <f>IF(S54="","",SUM(G55,J55,M55,P55))</f>
        <v>6</v>
      </c>
      <c r="X54" s="91">
        <f>IF(S54="","",SUM(I55,L55,O55,R55))</f>
        <v>6</v>
      </c>
      <c r="Y54" s="91">
        <f>IF(S54="","",W54-X54)</f>
        <v>0</v>
      </c>
      <c r="Z54" s="92">
        <v>4</v>
      </c>
    </row>
    <row r="55" spans="1:26" ht="14.25" thickBot="1">
      <c r="A55" s="73"/>
      <c r="B55" s="74"/>
      <c r="C55" s="75"/>
      <c r="D55" s="87"/>
      <c r="E55" s="88"/>
      <c r="F55" s="89"/>
      <c r="G55" s="7">
        <f>IF(F57="","",F57)</f>
        <v>5</v>
      </c>
      <c r="H55" s="8" t="s">
        <v>10</v>
      </c>
      <c r="I55" s="9">
        <f>IF(D57="","",D57)</f>
        <v>0</v>
      </c>
      <c r="J55" s="7">
        <f>IF(F59="","",F59)</f>
        <v>1</v>
      </c>
      <c r="K55" s="8" t="s">
        <v>10</v>
      </c>
      <c r="L55" s="9">
        <f>IF(D59="","",D59)</f>
        <v>3</v>
      </c>
      <c r="M55" s="7">
        <f>IF(F61="","",F61)</f>
        <v>0</v>
      </c>
      <c r="N55" s="8" t="s">
        <v>10</v>
      </c>
      <c r="O55" s="8">
        <f>IF(D61="","",D61)</f>
        <v>1</v>
      </c>
      <c r="P55" s="7">
        <f>IF(F63="","",F63)</f>
        <v>0</v>
      </c>
      <c r="Q55" s="8" t="s">
        <v>10</v>
      </c>
      <c r="R55" s="38">
        <f>IF(D63="","",D63)</f>
        <v>2</v>
      </c>
      <c r="S55" s="68"/>
      <c r="T55" s="70"/>
      <c r="U55" s="70"/>
      <c r="V55" s="70"/>
      <c r="W55" s="70"/>
      <c r="X55" s="70"/>
      <c r="Y55" s="70"/>
      <c r="Z55" s="47"/>
    </row>
    <row r="56" spans="1:26">
      <c r="A56" s="48" t="s">
        <v>49</v>
      </c>
      <c r="B56" s="49"/>
      <c r="C56" s="50"/>
      <c r="D56" s="10"/>
      <c r="E56" s="11" t="str">
        <f>IF(D57="","",IF(D57=F57,"△",IF(D57&gt;=F57,"○","●")))</f>
        <v>●</v>
      </c>
      <c r="F56" s="12"/>
      <c r="G56" s="54"/>
      <c r="H56" s="55"/>
      <c r="I56" s="76"/>
      <c r="J56" s="6"/>
      <c r="K56" s="11" t="str">
        <f>IF(J57="","",IF(J57=L57,"△",IF(J57&gt;=L57,"○","●")))</f>
        <v>●</v>
      </c>
      <c r="L56" s="13"/>
      <c r="M56" s="6"/>
      <c r="N56" s="11" t="str">
        <f>IF(M57="","",IF(M57=O57,"△",IF(M57&gt;=O57,"○","●")))</f>
        <v>●</v>
      </c>
      <c r="O56" s="27"/>
      <c r="P56" s="2"/>
      <c r="Q56" s="11" t="str">
        <f>IF(P57="","",IF(P57=R57,"△",IF(P57&gt;=R57,"○","●")))</f>
        <v>●</v>
      </c>
      <c r="R56" s="39"/>
      <c r="S56" s="67">
        <f>IF(AND($E56="",$K56="",$N56="",$Q56=""),"",COUNTIF($D56:$Q56,"○"))</f>
        <v>0</v>
      </c>
      <c r="T56" s="69">
        <f>IF(AND($E56="",$K56="",$N56="",$Q56=""),"",COUNTIF($D56:$Q56,"△"))</f>
        <v>0</v>
      </c>
      <c r="U56" s="69">
        <f>IF(AND($E56="",$K56="",$N56="",$Q56=""),"",COUNTIF($D56:$Q56,"●"))</f>
        <v>4</v>
      </c>
      <c r="V56" s="71">
        <f>IF(S56="","",(S56*3)+(T56*1))</f>
        <v>0</v>
      </c>
      <c r="W56" s="71">
        <f>IF(S56="","",SUM(D57,J57,M57,P57))</f>
        <v>0</v>
      </c>
      <c r="X56" s="71">
        <f>IF(S56="","",SUM(F57,L57,O57,R57))</f>
        <v>17</v>
      </c>
      <c r="Y56" s="71">
        <f>IF(S56="","",W56-X56)</f>
        <v>-17</v>
      </c>
      <c r="Z56" s="47">
        <v>5</v>
      </c>
    </row>
    <row r="57" spans="1:26" ht="14.25" thickBot="1">
      <c r="A57" s="73"/>
      <c r="B57" s="74"/>
      <c r="C57" s="75"/>
      <c r="D57" s="14">
        <v>0</v>
      </c>
      <c r="E57" s="15" t="s">
        <v>10</v>
      </c>
      <c r="F57" s="16">
        <v>5</v>
      </c>
      <c r="G57" s="77"/>
      <c r="H57" s="78"/>
      <c r="I57" s="79"/>
      <c r="J57" s="17">
        <f>IF(I59="","",I59)</f>
        <v>0</v>
      </c>
      <c r="K57" s="18" t="s">
        <v>10</v>
      </c>
      <c r="L57" s="19">
        <f>IF(G59="","",G59)</f>
        <v>3</v>
      </c>
      <c r="M57" s="17">
        <f>IF(I61="","",I61)</f>
        <v>0</v>
      </c>
      <c r="N57" s="18" t="s">
        <v>10</v>
      </c>
      <c r="O57" s="18">
        <f>IF(G61="","",G61)</f>
        <v>6</v>
      </c>
      <c r="P57" s="17">
        <f>IF(I63="","",I63)</f>
        <v>0</v>
      </c>
      <c r="Q57" s="18" t="s">
        <v>10</v>
      </c>
      <c r="R57" s="40">
        <f>IF(G63="","",G63)</f>
        <v>3</v>
      </c>
      <c r="S57" s="68"/>
      <c r="T57" s="70"/>
      <c r="U57" s="70"/>
      <c r="V57" s="72"/>
      <c r="W57" s="72"/>
      <c r="X57" s="72"/>
      <c r="Y57" s="72"/>
      <c r="Z57" s="47"/>
    </row>
    <row r="58" spans="1:26">
      <c r="A58" s="128" t="s">
        <v>37</v>
      </c>
      <c r="B58" s="129"/>
      <c r="C58" s="130"/>
      <c r="D58" s="10"/>
      <c r="E58" s="11" t="str">
        <f>IF(D59="","",IF(D59=F59,"△",IF(D59&gt;=F59,"○","●")))</f>
        <v>○</v>
      </c>
      <c r="F58" s="12"/>
      <c r="G58" s="11"/>
      <c r="H58" s="11" t="str">
        <f>IF(G59="","",IF(G59=I59,"△",IF(G59&gt;=I59,"○","●")))</f>
        <v>○</v>
      </c>
      <c r="I58" s="12"/>
      <c r="J58" s="54"/>
      <c r="K58" s="55"/>
      <c r="L58" s="76"/>
      <c r="M58" s="6"/>
      <c r="N58" s="11" t="str">
        <f>IF(M59="","",IF(M59=O59,"△",IF(M59&gt;=O59,"○","●")))</f>
        <v>●</v>
      </c>
      <c r="O58" s="27"/>
      <c r="P58" s="2"/>
      <c r="Q58" s="11" t="str">
        <f>IF(P59="","",IF(P59=R59,"△",IF(P59&gt;=R59,"○","●")))</f>
        <v>●</v>
      </c>
      <c r="R58" s="39"/>
      <c r="S58" s="67">
        <f>IF(AND($E58="",$H58="",$N58="",$Q58=""),"",COUNTIF($D58:$Q58,"○"))</f>
        <v>2</v>
      </c>
      <c r="T58" s="69">
        <f>IF(AND($E58="",$H58="",$N58="",$Q58=""),"",COUNTIF($D58:$Q58,"△"))</f>
        <v>0</v>
      </c>
      <c r="U58" s="69">
        <f>IF(AND($E58="",$H58="",$N58="",$Q58=""),"",COUNTIF($D58:$Q58,"●"))</f>
        <v>2</v>
      </c>
      <c r="V58" s="71">
        <f>IF(S58="","",(S58*3)+(T58*1))</f>
        <v>6</v>
      </c>
      <c r="W58" s="71">
        <f>IF(S58="","",SUM(D59,G59,M59,P59))</f>
        <v>8</v>
      </c>
      <c r="X58" s="71">
        <f>IF(S58="","",SUM(F59,I59,O59,R59))</f>
        <v>8</v>
      </c>
      <c r="Y58" s="71">
        <f>IF(S58="","",W58-X58)</f>
        <v>0</v>
      </c>
      <c r="Z58" s="47">
        <v>3</v>
      </c>
    </row>
    <row r="59" spans="1:26" ht="14.25" thickBot="1">
      <c r="A59" s="153"/>
      <c r="B59" s="154"/>
      <c r="C59" s="155"/>
      <c r="D59" s="14">
        <v>3</v>
      </c>
      <c r="E59" s="15" t="s">
        <v>10</v>
      </c>
      <c r="F59" s="16">
        <v>1</v>
      </c>
      <c r="G59" s="14">
        <v>3</v>
      </c>
      <c r="H59" s="15" t="s">
        <v>10</v>
      </c>
      <c r="I59" s="16">
        <v>0</v>
      </c>
      <c r="J59" s="77"/>
      <c r="K59" s="78"/>
      <c r="L59" s="79"/>
      <c r="M59" s="17">
        <f>IF(L61="","",L61)</f>
        <v>0</v>
      </c>
      <c r="N59" s="18" t="s">
        <v>10</v>
      </c>
      <c r="O59" s="18">
        <f>IF(J61="","",J61)</f>
        <v>2</v>
      </c>
      <c r="P59" s="17">
        <f>IF(L63="","",L63)</f>
        <v>2</v>
      </c>
      <c r="Q59" s="18" t="s">
        <v>10</v>
      </c>
      <c r="R59" s="40">
        <f>IF(J63="","",J63)</f>
        <v>5</v>
      </c>
      <c r="S59" s="68"/>
      <c r="T59" s="70"/>
      <c r="U59" s="70"/>
      <c r="V59" s="72"/>
      <c r="W59" s="72"/>
      <c r="X59" s="72"/>
      <c r="Y59" s="72"/>
      <c r="Z59" s="47"/>
    </row>
    <row r="60" spans="1:26">
      <c r="A60" s="48" t="s">
        <v>15</v>
      </c>
      <c r="B60" s="49"/>
      <c r="C60" s="50"/>
      <c r="D60" s="25"/>
      <c r="E60" s="20" t="str">
        <f>IF(D61="","",IF(D61=F61,"△",IF(D61&gt;=F61,"○","●")))</f>
        <v>○</v>
      </c>
      <c r="F60" s="21"/>
      <c r="G60" s="20"/>
      <c r="H60" s="20" t="str">
        <f>IF(G61="","",IF(G61=I61,"△",IF(G61&gt;=I61,"○","●")))</f>
        <v>○</v>
      </c>
      <c r="I60" s="21"/>
      <c r="J60" s="20"/>
      <c r="K60" s="20" t="str">
        <f>IF(J61="","",IF(J61=L61,"△",IF(J61&gt;=L61,"○","●")))</f>
        <v>○</v>
      </c>
      <c r="L60" s="21"/>
      <c r="M60" s="54"/>
      <c r="N60" s="55"/>
      <c r="O60" s="55"/>
      <c r="P60" s="2"/>
      <c r="Q60" s="11" t="str">
        <f>IF(P61="","",IF(P61=R61,"△",IF(P61&gt;=R61,"○","●")))</f>
        <v>○</v>
      </c>
      <c r="R60" s="39"/>
      <c r="S60" s="67">
        <f>IF(AND($E60="",$H60="",$N60="",$Q60=""),"",COUNTIF($D60:$Q60,"○"))</f>
        <v>4</v>
      </c>
      <c r="T60" s="69">
        <f>IF(AND($E60="",$H60="",$N60="",$Q60=""),"",COUNTIF($D60:$Q60,"△"))</f>
        <v>0</v>
      </c>
      <c r="U60" s="69">
        <f>IF(AND($E60="",$H60="",$N60="",$Q60=""),"",COUNTIF($D60:$Q60,"●"))</f>
        <v>0</v>
      </c>
      <c r="V60" s="71">
        <f>IF(S60="","",(S60*3)+(T60*1))</f>
        <v>12</v>
      </c>
      <c r="W60" s="71">
        <f>IF(S60="","",SUM(D61,J61,G61,P61))</f>
        <v>12</v>
      </c>
      <c r="X60" s="71">
        <f>IF(S60="","",SUM(F61,I61,L61,R61))</f>
        <v>1</v>
      </c>
      <c r="Y60" s="71">
        <f>IF(S60="","",W60-X60)</f>
        <v>11</v>
      </c>
      <c r="Z60" s="47">
        <v>1</v>
      </c>
    </row>
    <row r="61" spans="1:26" ht="14.25" thickBot="1">
      <c r="A61" s="51"/>
      <c r="B61" s="52"/>
      <c r="C61" s="53"/>
      <c r="D61" s="30">
        <v>1</v>
      </c>
      <c r="E61" s="31" t="s">
        <v>10</v>
      </c>
      <c r="F61" s="32">
        <v>0</v>
      </c>
      <c r="G61" s="30">
        <v>6</v>
      </c>
      <c r="H61" s="31" t="s">
        <v>10</v>
      </c>
      <c r="I61" s="32">
        <v>0</v>
      </c>
      <c r="J61" s="30">
        <v>2</v>
      </c>
      <c r="K61" s="31" t="s">
        <v>10</v>
      </c>
      <c r="L61" s="32">
        <v>0</v>
      </c>
      <c r="M61" s="65"/>
      <c r="N61" s="66"/>
      <c r="O61" s="66"/>
      <c r="P61" s="17">
        <f>IF(O63="","",O63)</f>
        <v>3</v>
      </c>
      <c r="Q61" s="18" t="s">
        <v>10</v>
      </c>
      <c r="R61" s="40">
        <f>IF(M63="","",M63)</f>
        <v>1</v>
      </c>
      <c r="S61" s="68"/>
      <c r="T61" s="70"/>
      <c r="U61" s="70"/>
      <c r="V61" s="72"/>
      <c r="W61" s="72"/>
      <c r="X61" s="72"/>
      <c r="Y61" s="72"/>
      <c r="Z61" s="47"/>
    </row>
    <row r="62" spans="1:26">
      <c r="A62" s="48" t="s">
        <v>48</v>
      </c>
      <c r="B62" s="49"/>
      <c r="C62" s="50"/>
      <c r="D62" s="34"/>
      <c r="E62" s="20" t="str">
        <f>IF(D63="","",IF(D63=F63,"△",IF(D63&gt;=F63,"○","●")))</f>
        <v>○</v>
      </c>
      <c r="F62" s="21"/>
      <c r="G62" s="25"/>
      <c r="H62" s="20" t="str">
        <f t="shared" ref="H62" si="0">IF(G63="","",IF(G63=I63,"△",IF(G63&gt;=I63,"○","●")))</f>
        <v>○</v>
      </c>
      <c r="I62" s="21"/>
      <c r="J62" s="25"/>
      <c r="K62" s="20" t="str">
        <f t="shared" ref="K62" si="1">IF(J63="","",IF(J63=L63,"△",IF(J63&gt;=L63,"○","●")))</f>
        <v>○</v>
      </c>
      <c r="L62" s="21"/>
      <c r="M62" s="25"/>
      <c r="N62" s="20" t="str">
        <f t="shared" ref="N62" si="2">IF(M63="","",IF(M63=O63,"△",IF(M63&gt;=O63,"○","●")))</f>
        <v>●</v>
      </c>
      <c r="O62" s="21"/>
      <c r="P62" s="54"/>
      <c r="Q62" s="55"/>
      <c r="R62" s="55"/>
      <c r="S62" s="58">
        <f>IF(AND($E62="",$H62="",$K62="",$N62=""),"",COUNTIF($D62:$N62,"○"))</f>
        <v>3</v>
      </c>
      <c r="T62" s="60">
        <f>IF(AND($E62="",$H62="",$K62="",$N62=""),"",COUNTIF($D62:$Q62,"△"))</f>
        <v>0</v>
      </c>
      <c r="U62" s="60">
        <f>IF(AND($E62="",$H62="",$K62="",$N62=""),"",COUNTIF($D62:$Q62,"●"))</f>
        <v>1</v>
      </c>
      <c r="V62" s="62">
        <f>IF(S62="","",(S62*3)+(T62*1))</f>
        <v>9</v>
      </c>
      <c r="W62" s="62">
        <f>IF(S62="","",SUM(D63,J63,G63,M63))</f>
        <v>11</v>
      </c>
      <c r="X62" s="62">
        <f>IF(S62="","",SUM(F63,I63,L63,O63))</f>
        <v>5</v>
      </c>
      <c r="Y62" s="62">
        <f>IF(S62="","",W62-X62)</f>
        <v>6</v>
      </c>
      <c r="Z62" s="47">
        <v>2</v>
      </c>
    </row>
    <row r="63" spans="1:26" ht="14.25" thickBot="1">
      <c r="A63" s="51"/>
      <c r="B63" s="52"/>
      <c r="C63" s="53"/>
      <c r="D63" s="33">
        <v>2</v>
      </c>
      <c r="E63" s="23" t="s">
        <v>10</v>
      </c>
      <c r="F63" s="24">
        <v>0</v>
      </c>
      <c r="G63" s="22">
        <v>3</v>
      </c>
      <c r="H63" s="23" t="s">
        <v>10</v>
      </c>
      <c r="I63" s="24">
        <v>0</v>
      </c>
      <c r="J63" s="22">
        <v>5</v>
      </c>
      <c r="K63" s="23" t="s">
        <v>10</v>
      </c>
      <c r="L63" s="24">
        <v>2</v>
      </c>
      <c r="M63" s="22">
        <v>1</v>
      </c>
      <c r="N63" s="23" t="s">
        <v>10</v>
      </c>
      <c r="O63" s="24">
        <v>3</v>
      </c>
      <c r="P63" s="56"/>
      <c r="Q63" s="57"/>
      <c r="R63" s="57"/>
      <c r="S63" s="59"/>
      <c r="T63" s="61"/>
      <c r="U63" s="61"/>
      <c r="V63" s="63"/>
      <c r="W63" s="63"/>
      <c r="X63" s="63"/>
      <c r="Y63" s="63"/>
      <c r="Z63" s="64"/>
    </row>
  </sheetData>
  <mergeCells count="242">
    <mergeCell ref="R8:R9"/>
    <mergeCell ref="S8:S9"/>
    <mergeCell ref="T8:T9"/>
    <mergeCell ref="U8:U9"/>
    <mergeCell ref="V8:V9"/>
    <mergeCell ref="W8:W9"/>
    <mergeCell ref="A3:X3"/>
    <mergeCell ref="A5:C6"/>
    <mergeCell ref="H5:X5"/>
    <mergeCell ref="A8:C9"/>
    <mergeCell ref="D8:F9"/>
    <mergeCell ref="G8:I9"/>
    <mergeCell ref="J8:L9"/>
    <mergeCell ref="M8:O9"/>
    <mergeCell ref="P8:P9"/>
    <mergeCell ref="Q8:Q9"/>
    <mergeCell ref="A12:C13"/>
    <mergeCell ref="G12:I13"/>
    <mergeCell ref="P12:P13"/>
    <mergeCell ref="Q12:Q13"/>
    <mergeCell ref="R12:R13"/>
    <mergeCell ref="A10:C11"/>
    <mergeCell ref="D10:F11"/>
    <mergeCell ref="P10:P11"/>
    <mergeCell ref="Q10:Q11"/>
    <mergeCell ref="R10:R11"/>
    <mergeCell ref="S12:S13"/>
    <mergeCell ref="T12:T13"/>
    <mergeCell ref="U12:U13"/>
    <mergeCell ref="V12:V13"/>
    <mergeCell ref="W12:W13"/>
    <mergeCell ref="X12:X13"/>
    <mergeCell ref="T10:T11"/>
    <mergeCell ref="U10:U11"/>
    <mergeCell ref="V10:V11"/>
    <mergeCell ref="W10:W11"/>
    <mergeCell ref="X10:X11"/>
    <mergeCell ref="S10:S11"/>
    <mergeCell ref="A16:C17"/>
    <mergeCell ref="M16:O17"/>
    <mergeCell ref="P16:P17"/>
    <mergeCell ref="Q16:Q17"/>
    <mergeCell ref="R16:R17"/>
    <mergeCell ref="A14:C15"/>
    <mergeCell ref="J14:L15"/>
    <mergeCell ref="P14:P15"/>
    <mergeCell ref="Q14:Q15"/>
    <mergeCell ref="R14:R15"/>
    <mergeCell ref="S16:S17"/>
    <mergeCell ref="T16:T17"/>
    <mergeCell ref="U16:U17"/>
    <mergeCell ref="V16:V17"/>
    <mergeCell ref="W16:W17"/>
    <mergeCell ref="X16:X17"/>
    <mergeCell ref="T14:T15"/>
    <mergeCell ref="U14:U15"/>
    <mergeCell ref="V14:V15"/>
    <mergeCell ref="W14:W15"/>
    <mergeCell ref="X14:X15"/>
    <mergeCell ref="S14:S15"/>
    <mergeCell ref="W20:W21"/>
    <mergeCell ref="A22:C23"/>
    <mergeCell ref="D22:F23"/>
    <mergeCell ref="P22:P23"/>
    <mergeCell ref="Q22:Q23"/>
    <mergeCell ref="R22:R23"/>
    <mergeCell ref="S22:S23"/>
    <mergeCell ref="T22:T23"/>
    <mergeCell ref="U22:U23"/>
    <mergeCell ref="V22:V23"/>
    <mergeCell ref="Q20:Q21"/>
    <mergeCell ref="R20:R21"/>
    <mergeCell ref="S20:S21"/>
    <mergeCell ref="T20:T21"/>
    <mergeCell ref="U20:U21"/>
    <mergeCell ref="V20:V21"/>
    <mergeCell ref="A20:C21"/>
    <mergeCell ref="D20:F21"/>
    <mergeCell ref="G20:I21"/>
    <mergeCell ref="J20:L21"/>
    <mergeCell ref="M20:O21"/>
    <mergeCell ref="P20:P21"/>
    <mergeCell ref="W22:W23"/>
    <mergeCell ref="X22:X23"/>
    <mergeCell ref="A24:C25"/>
    <mergeCell ref="G24:I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U26:U27"/>
    <mergeCell ref="V26:V27"/>
    <mergeCell ref="W26:W27"/>
    <mergeCell ref="X26:X27"/>
    <mergeCell ref="A28:C29"/>
    <mergeCell ref="M28:O29"/>
    <mergeCell ref="P28:P29"/>
    <mergeCell ref="Q28:Q29"/>
    <mergeCell ref="R28:R29"/>
    <mergeCell ref="S28:S29"/>
    <mergeCell ref="A26:C27"/>
    <mergeCell ref="J26:L27"/>
    <mergeCell ref="P26:P27"/>
    <mergeCell ref="Q26:Q27"/>
    <mergeCell ref="R26:R27"/>
    <mergeCell ref="S26:S27"/>
    <mergeCell ref="T26:T27"/>
    <mergeCell ref="T28:T29"/>
    <mergeCell ref="U28:U29"/>
    <mergeCell ref="U40:U41"/>
    <mergeCell ref="V40:V41"/>
    <mergeCell ref="W40:W41"/>
    <mergeCell ref="X40:X41"/>
    <mergeCell ref="S38:S39"/>
    <mergeCell ref="T38:T39"/>
    <mergeCell ref="U38:U39"/>
    <mergeCell ref="V28:V29"/>
    <mergeCell ref="W28:W29"/>
    <mergeCell ref="X28:X29"/>
    <mergeCell ref="A33:X33"/>
    <mergeCell ref="A35:C36"/>
    <mergeCell ref="H35:X35"/>
    <mergeCell ref="A38:C39"/>
    <mergeCell ref="D38:F39"/>
    <mergeCell ref="G38:I39"/>
    <mergeCell ref="J38:L39"/>
    <mergeCell ref="M38:O39"/>
    <mergeCell ref="P38:P39"/>
    <mergeCell ref="Q38:Q39"/>
    <mergeCell ref="R38:R39"/>
    <mergeCell ref="V38:V39"/>
    <mergeCell ref="W38:W39"/>
    <mergeCell ref="A40:C41"/>
    <mergeCell ref="D40:F41"/>
    <mergeCell ref="P40:P41"/>
    <mergeCell ref="Q40:Q41"/>
    <mergeCell ref="R40:R41"/>
    <mergeCell ref="S40:S41"/>
    <mergeCell ref="T40:T41"/>
    <mergeCell ref="A44:C45"/>
    <mergeCell ref="J44:L45"/>
    <mergeCell ref="P44:P45"/>
    <mergeCell ref="Q44:Q45"/>
    <mergeCell ref="R44:R45"/>
    <mergeCell ref="A42:C43"/>
    <mergeCell ref="G42:I43"/>
    <mergeCell ref="P42:P43"/>
    <mergeCell ref="Q42:Q43"/>
    <mergeCell ref="R42:R43"/>
    <mergeCell ref="X44:X45"/>
    <mergeCell ref="T42:T43"/>
    <mergeCell ref="U42:U43"/>
    <mergeCell ref="V42:V43"/>
    <mergeCell ref="W42:W43"/>
    <mergeCell ref="X42:X43"/>
    <mergeCell ref="S42:S43"/>
    <mergeCell ref="T46:T47"/>
    <mergeCell ref="U46:U47"/>
    <mergeCell ref="V46:V47"/>
    <mergeCell ref="W46:W47"/>
    <mergeCell ref="X46:X47"/>
    <mergeCell ref="S44:S45"/>
    <mergeCell ref="T44:T45"/>
    <mergeCell ref="U44:U45"/>
    <mergeCell ref="V44:V45"/>
    <mergeCell ref="W44:W45"/>
    <mergeCell ref="A50:X50"/>
    <mergeCell ref="A46:C47"/>
    <mergeCell ref="M46:O47"/>
    <mergeCell ref="P46:P47"/>
    <mergeCell ref="Q46:Q47"/>
    <mergeCell ref="R46:R47"/>
    <mergeCell ref="S46:S47"/>
    <mergeCell ref="Y52:Y53"/>
    <mergeCell ref="Z52:Z53"/>
    <mergeCell ref="S52:S53"/>
    <mergeCell ref="T52:T53"/>
    <mergeCell ref="U52:U53"/>
    <mergeCell ref="V52:V53"/>
    <mergeCell ref="W52:W53"/>
    <mergeCell ref="X52:X53"/>
    <mergeCell ref="A52:C53"/>
    <mergeCell ref="D52:F53"/>
    <mergeCell ref="G52:I53"/>
    <mergeCell ref="J52:L53"/>
    <mergeCell ref="M52:O53"/>
    <mergeCell ref="P52:R53"/>
    <mergeCell ref="Y54:Y55"/>
    <mergeCell ref="Z54:Z55"/>
    <mergeCell ref="A56:C57"/>
    <mergeCell ref="G56:I57"/>
    <mergeCell ref="S56:S57"/>
    <mergeCell ref="T56:T57"/>
    <mergeCell ref="U56:U57"/>
    <mergeCell ref="V56:V57"/>
    <mergeCell ref="W56:W57"/>
    <mergeCell ref="X56:X57"/>
    <mergeCell ref="Y56:Y57"/>
    <mergeCell ref="Z56:Z57"/>
    <mergeCell ref="A54:C55"/>
    <mergeCell ref="D54:F55"/>
    <mergeCell ref="S54:S55"/>
    <mergeCell ref="T54:T55"/>
    <mergeCell ref="U54:U55"/>
    <mergeCell ref="V54:V55"/>
    <mergeCell ref="W54:W55"/>
    <mergeCell ref="X54:X55"/>
    <mergeCell ref="Z58:Z59"/>
    <mergeCell ref="A60:C61"/>
    <mergeCell ref="M60:O61"/>
    <mergeCell ref="S60:S61"/>
    <mergeCell ref="T60:T61"/>
    <mergeCell ref="U60:U61"/>
    <mergeCell ref="V60:V61"/>
    <mergeCell ref="W60:W61"/>
    <mergeCell ref="X60:X61"/>
    <mergeCell ref="A58:C59"/>
    <mergeCell ref="J58:L59"/>
    <mergeCell ref="S58:S59"/>
    <mergeCell ref="T58:T59"/>
    <mergeCell ref="U58:U59"/>
    <mergeCell ref="V58:V59"/>
    <mergeCell ref="W58:W59"/>
    <mergeCell ref="X58:X59"/>
    <mergeCell ref="Y58:Y59"/>
    <mergeCell ref="Y62:Y63"/>
    <mergeCell ref="Z62:Z63"/>
    <mergeCell ref="Y60:Y61"/>
    <mergeCell ref="Z60:Z61"/>
    <mergeCell ref="A62:C63"/>
    <mergeCell ref="P62:R63"/>
    <mergeCell ref="S62:S63"/>
    <mergeCell ref="T62:T63"/>
    <mergeCell ref="U62:U63"/>
    <mergeCell ref="V62:V63"/>
    <mergeCell ref="W62:W63"/>
    <mergeCell ref="X62:X63"/>
  </mergeCells>
  <phoneticPr fontId="10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Z57"/>
  <sheetViews>
    <sheetView topLeftCell="A31" workbookViewId="0">
      <selection activeCell="Z59" sqref="Z59"/>
    </sheetView>
  </sheetViews>
  <sheetFormatPr defaultRowHeight="13.5"/>
  <cols>
    <col min="1" max="15" width="3.125" style="28" customWidth="1"/>
    <col min="16" max="16" width="3.375" style="28" customWidth="1"/>
    <col min="17" max="18" width="3.75" style="28" bestFit="1" customWidth="1"/>
    <col min="19" max="25" width="5.75" style="28" bestFit="1" customWidth="1"/>
    <col min="26" max="26" width="5.75" bestFit="1" customWidth="1"/>
  </cols>
  <sheetData>
    <row r="3" spans="1:24">
      <c r="A3" s="93" t="s">
        <v>72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5" spans="1:24" ht="13.5" customHeight="1">
      <c r="A5" s="107" t="s">
        <v>0</v>
      </c>
      <c r="B5" s="108"/>
      <c r="C5" s="108"/>
      <c r="G5" s="29"/>
      <c r="H5" s="109" t="s">
        <v>1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</row>
    <row r="6" spans="1:24">
      <c r="A6" s="108"/>
      <c r="B6" s="108"/>
      <c r="C6" s="108"/>
    </row>
    <row r="7" spans="1:24" ht="14.25" thickBot="1"/>
    <row r="8" spans="1:24" s="28" customFormat="1">
      <c r="A8" s="48"/>
      <c r="B8" s="49"/>
      <c r="C8" s="50"/>
      <c r="D8" s="94" t="str">
        <f>A10</f>
        <v>上白石</v>
      </c>
      <c r="E8" s="95"/>
      <c r="F8" s="96"/>
      <c r="G8" s="94" t="str">
        <f>A12</f>
        <v>石狩</v>
      </c>
      <c r="H8" s="95"/>
      <c r="I8" s="96"/>
      <c r="J8" s="94" t="str">
        <f>A14</f>
        <v>ＤＯＨＴＯ</v>
      </c>
      <c r="K8" s="95"/>
      <c r="L8" s="96"/>
      <c r="M8" s="94" t="str">
        <f>A16</f>
        <v>西園</v>
      </c>
      <c r="N8" s="95"/>
      <c r="O8" s="95"/>
      <c r="P8" s="100" t="s">
        <v>2</v>
      </c>
      <c r="Q8" s="80" t="s">
        <v>3</v>
      </c>
      <c r="R8" s="80" t="s">
        <v>4</v>
      </c>
      <c r="S8" s="80" t="s">
        <v>5</v>
      </c>
      <c r="T8" s="80" t="s">
        <v>6</v>
      </c>
      <c r="U8" s="80" t="s">
        <v>7</v>
      </c>
      <c r="V8" s="80" t="s">
        <v>8</v>
      </c>
      <c r="W8" s="82" t="s">
        <v>9</v>
      </c>
      <c r="X8" s="1"/>
    </row>
    <row r="9" spans="1:24" s="28" customFormat="1" ht="14.25" thickBot="1">
      <c r="A9" s="51"/>
      <c r="B9" s="52"/>
      <c r="C9" s="53"/>
      <c r="D9" s="97"/>
      <c r="E9" s="98"/>
      <c r="F9" s="99"/>
      <c r="G9" s="97"/>
      <c r="H9" s="98"/>
      <c r="I9" s="99"/>
      <c r="J9" s="97"/>
      <c r="K9" s="98"/>
      <c r="L9" s="99"/>
      <c r="M9" s="97"/>
      <c r="N9" s="98"/>
      <c r="O9" s="98"/>
      <c r="P9" s="101"/>
      <c r="Q9" s="81"/>
      <c r="R9" s="81"/>
      <c r="S9" s="81"/>
      <c r="T9" s="81"/>
      <c r="U9" s="81"/>
      <c r="V9" s="81"/>
      <c r="W9" s="83"/>
      <c r="X9" s="1"/>
    </row>
    <row r="10" spans="1:24" s="28" customFormat="1" ht="13.5" customHeight="1">
      <c r="A10" s="48" t="s">
        <v>27</v>
      </c>
      <c r="B10" s="49"/>
      <c r="C10" s="50"/>
      <c r="D10" s="84"/>
      <c r="E10" s="85"/>
      <c r="F10" s="86"/>
      <c r="G10" s="2"/>
      <c r="H10" s="3" t="str">
        <f>IF(G11="","",IF(G11=I11,"△",IF(G11&gt;=I11,"○","●")))</f>
        <v>○</v>
      </c>
      <c r="I10" s="4"/>
      <c r="J10" s="2"/>
      <c r="K10" s="3" t="str">
        <f>IF(J11="","",IF(J11=L11,"△",IF(J11&gt;=L11,"○","●")))</f>
        <v>●</v>
      </c>
      <c r="L10" s="5"/>
      <c r="M10" s="6"/>
      <c r="N10" s="3" t="str">
        <f>IF(M11="","",IF(M11=O11,"△",IF(M11&gt;=O11,"○","●")))</f>
        <v>●</v>
      </c>
      <c r="O10" s="26"/>
      <c r="P10" s="90">
        <f>IF(AND($H10="",$K10="",$N10=""),"",COUNTIF($D10:$N10,"○"))</f>
        <v>1</v>
      </c>
      <c r="Q10" s="91">
        <f>IF(AND($H10="",$K10="",$N10=""),"",COUNTIF($D10:$N10,"△"))</f>
        <v>0</v>
      </c>
      <c r="R10" s="91">
        <f>IF(AND($H10="",$K10="",$N10=""),"",COUNTIF($D10:$N10,"●"))</f>
        <v>2</v>
      </c>
      <c r="S10" s="91">
        <f>IF(P10="","",(P10*3)+(Q10*1))</f>
        <v>3</v>
      </c>
      <c r="T10" s="91">
        <f>IF(P10="","",SUM(G11,J11,M11))</f>
        <v>3</v>
      </c>
      <c r="U10" s="91">
        <f>IF(P10="","",SUM(I11,L11,O11))</f>
        <v>4</v>
      </c>
      <c r="V10" s="91">
        <f>IF(P10="","",T10-U10)</f>
        <v>-1</v>
      </c>
      <c r="W10" s="106">
        <f>IF(X10="","",RANK(X10,$X10:$X17,0))</f>
        <v>3</v>
      </c>
      <c r="X10" s="104">
        <f>IF(V10="","",$S10*100+$V10*10+T10)</f>
        <v>293</v>
      </c>
    </row>
    <row r="11" spans="1:24" s="28" customFormat="1" ht="14.25" customHeight="1" thickBot="1">
      <c r="A11" s="73"/>
      <c r="B11" s="74"/>
      <c r="C11" s="75"/>
      <c r="D11" s="87"/>
      <c r="E11" s="88"/>
      <c r="F11" s="89"/>
      <c r="G11" s="7">
        <f>IF(F13="","",F13)</f>
        <v>2</v>
      </c>
      <c r="H11" s="8" t="s">
        <v>10</v>
      </c>
      <c r="I11" s="9">
        <f>IF(D13="","",D13)</f>
        <v>0</v>
      </c>
      <c r="J11" s="7">
        <f>IF(F15="","",F15)</f>
        <v>1</v>
      </c>
      <c r="K11" s="8" t="s">
        <v>10</v>
      </c>
      <c r="L11" s="9">
        <f>IF(D15="","",D15)</f>
        <v>2</v>
      </c>
      <c r="M11" s="7">
        <f>IF(F17="","",F17)</f>
        <v>0</v>
      </c>
      <c r="N11" s="8" t="s">
        <v>10</v>
      </c>
      <c r="O11" s="8">
        <f>IF(D17="","",D17)</f>
        <v>2</v>
      </c>
      <c r="P11" s="68"/>
      <c r="Q11" s="70"/>
      <c r="R11" s="70"/>
      <c r="S11" s="70"/>
      <c r="T11" s="70"/>
      <c r="U11" s="70"/>
      <c r="V11" s="70"/>
      <c r="W11" s="103"/>
      <c r="X11" s="104"/>
    </row>
    <row r="12" spans="1:24" s="28" customFormat="1" ht="13.5" customHeight="1">
      <c r="A12" s="48" t="s">
        <v>73</v>
      </c>
      <c r="B12" s="49"/>
      <c r="C12" s="50"/>
      <c r="D12" s="10"/>
      <c r="E12" s="11" t="str">
        <f>IF(D13="","",IF(D13=F13,"△",IF(D13&gt;=F13,"○","●")))</f>
        <v>●</v>
      </c>
      <c r="F12" s="12"/>
      <c r="G12" s="54"/>
      <c r="H12" s="55"/>
      <c r="I12" s="76"/>
      <c r="J12" s="6"/>
      <c r="K12" s="11" t="str">
        <f>IF(J13="","",IF(J13=L13,"△",IF(J13&gt;=L13,"○","●")))</f>
        <v>●</v>
      </c>
      <c r="L12" s="13"/>
      <c r="M12" s="6"/>
      <c r="N12" s="11" t="str">
        <f>IF(M13="","",IF(M13=O13,"△",IF(M13&gt;=O13,"○","●")))</f>
        <v>●</v>
      </c>
      <c r="O12" s="27"/>
      <c r="P12" s="67">
        <f>IF(AND($E12="",$K12="",$N12=""),"",COUNTIF($D12:$N12,"○"))</f>
        <v>0</v>
      </c>
      <c r="Q12" s="69">
        <f>IF(AND($E12="",$K12="",$N12=""),"",COUNTIF($D12:$N12,"△"))</f>
        <v>0</v>
      </c>
      <c r="R12" s="69">
        <f>IF(AND($E12="",$K12="",$N12=""),"",COUNTIF($D12:$N12,"●"))</f>
        <v>3</v>
      </c>
      <c r="S12" s="71">
        <f>IF(P12="","",(P12*3)+(Q12*1))</f>
        <v>0</v>
      </c>
      <c r="T12" s="71">
        <f>IF(P12="","",SUM(D13,J13,M13))</f>
        <v>0</v>
      </c>
      <c r="U12" s="71">
        <f>IF(P12="","",SUM(F13,L13,O13))</f>
        <v>13</v>
      </c>
      <c r="V12" s="71">
        <f>IF(P12="","",T12-U12)</f>
        <v>-13</v>
      </c>
      <c r="W12" s="102">
        <f>IF(X12="","",RANK(X12,$X10:$X17,0))</f>
        <v>4</v>
      </c>
      <c r="X12" s="104">
        <f>IF(V12="","",$S12*100+$V12*10+T12)</f>
        <v>-130</v>
      </c>
    </row>
    <row r="13" spans="1:24" s="28" customFormat="1" ht="14.25" customHeight="1" thickBot="1">
      <c r="A13" s="73"/>
      <c r="B13" s="74"/>
      <c r="C13" s="75"/>
      <c r="D13" s="14">
        <v>0</v>
      </c>
      <c r="E13" s="15" t="s">
        <v>10</v>
      </c>
      <c r="F13" s="16">
        <v>2</v>
      </c>
      <c r="G13" s="77"/>
      <c r="H13" s="78"/>
      <c r="I13" s="79"/>
      <c r="J13" s="17">
        <f>IF(I15="","",I15)</f>
        <v>0</v>
      </c>
      <c r="K13" s="18" t="s">
        <v>10</v>
      </c>
      <c r="L13" s="19">
        <f>IF(G15="","",G15)</f>
        <v>4</v>
      </c>
      <c r="M13" s="17">
        <f>IF(I17="","",I17)</f>
        <v>0</v>
      </c>
      <c r="N13" s="18" t="s">
        <v>10</v>
      </c>
      <c r="O13" s="18">
        <f>IF(G17="","",G17)</f>
        <v>7</v>
      </c>
      <c r="P13" s="68"/>
      <c r="Q13" s="70"/>
      <c r="R13" s="70"/>
      <c r="S13" s="72"/>
      <c r="T13" s="72"/>
      <c r="U13" s="72"/>
      <c r="V13" s="72"/>
      <c r="W13" s="103"/>
      <c r="X13" s="104"/>
    </row>
    <row r="14" spans="1:24" s="28" customFormat="1" ht="13.5" customHeight="1">
      <c r="A14" s="48" t="s">
        <v>74</v>
      </c>
      <c r="B14" s="49"/>
      <c r="C14" s="50"/>
      <c r="D14" s="10"/>
      <c r="E14" s="11" t="str">
        <f>IF(D15="","",IF(D15=F15,"△",IF(D15&gt;=F15,"○","●")))</f>
        <v>○</v>
      </c>
      <c r="F14" s="12"/>
      <c r="G14" s="11"/>
      <c r="H14" s="11" t="str">
        <f>IF(G15="","",IF(G15=I15,"△",IF(G15&gt;=I15,"○","●")))</f>
        <v>○</v>
      </c>
      <c r="I14" s="12"/>
      <c r="J14" s="54"/>
      <c r="K14" s="55"/>
      <c r="L14" s="76"/>
      <c r="M14" s="6"/>
      <c r="N14" s="11" t="str">
        <f>IF(M15="","",IF(M15=O15,"△",IF(M15&gt;=O15,"○","●")))</f>
        <v>△</v>
      </c>
      <c r="O14" s="27"/>
      <c r="P14" s="67">
        <f>IF(AND($E14="",$H14="",$N14=""),"",COUNTIF($D14:$N14,"○"))</f>
        <v>2</v>
      </c>
      <c r="Q14" s="69">
        <f>IF(AND($E14="",$H14="",$N14=""),"",COUNTIF($D14:$N14,"△"))</f>
        <v>1</v>
      </c>
      <c r="R14" s="69">
        <f>IF(AND($E14="",$H14="",$N14=""),"",COUNTIF($D14:$N14,"●"))</f>
        <v>0</v>
      </c>
      <c r="S14" s="71">
        <f>IF(P14="","",(P14*3)+(Q14*1))</f>
        <v>7</v>
      </c>
      <c r="T14" s="71">
        <f>IF(P14="","",SUM(G15,D15,M15))</f>
        <v>8</v>
      </c>
      <c r="U14" s="71">
        <f>IF(P14="","",SUM(F15,I15,O15))</f>
        <v>3</v>
      </c>
      <c r="V14" s="71">
        <f>IF(P14="","",T14-U14)</f>
        <v>5</v>
      </c>
      <c r="W14" s="102">
        <f>IF(X14="","",RANK(X14,$X10:$X17,0))</f>
        <v>2</v>
      </c>
      <c r="X14" s="104">
        <f>IF(V14="","",$S14*100+$V14*10+T14)</f>
        <v>758</v>
      </c>
    </row>
    <row r="15" spans="1:24" s="28" customFormat="1" ht="14.25" customHeight="1" thickBot="1">
      <c r="A15" s="73"/>
      <c r="B15" s="74"/>
      <c r="C15" s="75"/>
      <c r="D15" s="14">
        <v>2</v>
      </c>
      <c r="E15" s="15" t="s">
        <v>10</v>
      </c>
      <c r="F15" s="16">
        <v>1</v>
      </c>
      <c r="G15" s="14">
        <v>4</v>
      </c>
      <c r="H15" s="15" t="s">
        <v>10</v>
      </c>
      <c r="I15" s="16">
        <v>0</v>
      </c>
      <c r="J15" s="77"/>
      <c r="K15" s="78"/>
      <c r="L15" s="79"/>
      <c r="M15" s="17">
        <f>IF(L17="","",L17)</f>
        <v>2</v>
      </c>
      <c r="N15" s="18" t="s">
        <v>10</v>
      </c>
      <c r="O15" s="18">
        <f>IF(J17="","",J17)</f>
        <v>2</v>
      </c>
      <c r="P15" s="68"/>
      <c r="Q15" s="70"/>
      <c r="R15" s="70"/>
      <c r="S15" s="72"/>
      <c r="T15" s="72"/>
      <c r="U15" s="72"/>
      <c r="V15" s="72"/>
      <c r="W15" s="103"/>
      <c r="X15" s="104"/>
    </row>
    <row r="16" spans="1:24" s="28" customFormat="1" ht="13.5" customHeight="1">
      <c r="A16" s="48" t="s">
        <v>75</v>
      </c>
      <c r="B16" s="49"/>
      <c r="C16" s="50"/>
      <c r="D16" s="25"/>
      <c r="E16" s="20" t="str">
        <f>IF(D17="","",IF(D17=F17,"△",IF(D17&gt;=F17,"○","●")))</f>
        <v>○</v>
      </c>
      <c r="F16" s="21"/>
      <c r="G16" s="20"/>
      <c r="H16" s="20" t="str">
        <f>IF(G17="","",IF(G17=I17,"△",IF(G17&gt;=I17,"○","●")))</f>
        <v>○</v>
      </c>
      <c r="I16" s="21"/>
      <c r="J16" s="20"/>
      <c r="K16" s="20" t="str">
        <f>IF(J17="","",IF(J17=L17,"△",IF(J17&gt;=L17,"○","●")))</f>
        <v>△</v>
      </c>
      <c r="L16" s="21"/>
      <c r="M16" s="54"/>
      <c r="N16" s="55"/>
      <c r="O16" s="55"/>
      <c r="P16" s="67">
        <f>IF(AND($E16="",$H16="",$N16=""),"",COUNTIF($D16:$N16,"○"))</f>
        <v>2</v>
      </c>
      <c r="Q16" s="69">
        <f>IF(AND($E16="",$H16="",$N16=""),"",COUNTIF($D16:$N16,"△"))</f>
        <v>1</v>
      </c>
      <c r="R16" s="69">
        <f>IF(AND($E16="",$H16="",$N16=""),"",COUNTIF($D16:$N16,"●"))</f>
        <v>0</v>
      </c>
      <c r="S16" s="71">
        <f>IF(P16="","",(P16*3)+(Q16*1))</f>
        <v>7</v>
      </c>
      <c r="T16" s="71">
        <f>IF(P16="","",SUM(G17,D17,M17))</f>
        <v>9</v>
      </c>
      <c r="U16" s="71">
        <f>IF(P16="","",SUM(F17,I17,O17))</f>
        <v>0</v>
      </c>
      <c r="V16" s="71">
        <f>IF(P16="","",T16-U16)</f>
        <v>9</v>
      </c>
      <c r="W16" s="102">
        <f>IF(X16="","",RANK(X16,$X12:$X19,0))</f>
        <v>1</v>
      </c>
      <c r="X16" s="104">
        <f>IF(V16="","",$S16*100+$V16*10+T16)</f>
        <v>799</v>
      </c>
    </row>
    <row r="17" spans="1:26" ht="14.25" customHeight="1" thickBot="1">
      <c r="A17" s="51"/>
      <c r="B17" s="52"/>
      <c r="C17" s="53"/>
      <c r="D17" s="22">
        <v>2</v>
      </c>
      <c r="E17" s="23" t="s">
        <v>10</v>
      </c>
      <c r="F17" s="24">
        <v>0</v>
      </c>
      <c r="G17" s="22">
        <v>7</v>
      </c>
      <c r="H17" s="23" t="s">
        <v>10</v>
      </c>
      <c r="I17" s="24">
        <v>0</v>
      </c>
      <c r="J17" s="22">
        <v>2</v>
      </c>
      <c r="K17" s="23" t="s">
        <v>10</v>
      </c>
      <c r="L17" s="24">
        <v>2</v>
      </c>
      <c r="M17" s="56"/>
      <c r="N17" s="57"/>
      <c r="O17" s="57"/>
      <c r="P17" s="59"/>
      <c r="Q17" s="61"/>
      <c r="R17" s="61"/>
      <c r="S17" s="63"/>
      <c r="T17" s="63"/>
      <c r="U17" s="63"/>
      <c r="V17" s="63"/>
      <c r="W17" s="105"/>
      <c r="X17" s="104"/>
    </row>
    <row r="19" spans="1:26" ht="14.25" thickBot="1"/>
    <row r="20" spans="1:26" s="28" customFormat="1">
      <c r="A20" s="48"/>
      <c r="B20" s="49"/>
      <c r="C20" s="50"/>
      <c r="D20" s="94" t="str">
        <f>A22</f>
        <v>北郷</v>
      </c>
      <c r="E20" s="95"/>
      <c r="F20" s="96"/>
      <c r="G20" s="94" t="str">
        <f>A24</f>
        <v>あかつき</v>
      </c>
      <c r="H20" s="95"/>
      <c r="I20" s="96"/>
      <c r="J20" s="94" t="str">
        <f>A26</f>
        <v>ＴＯＨＯ</v>
      </c>
      <c r="K20" s="95"/>
      <c r="L20" s="96"/>
      <c r="M20" s="94" t="str">
        <f>A28</f>
        <v>清田南</v>
      </c>
      <c r="N20" s="95"/>
      <c r="O20" s="95"/>
      <c r="P20" s="100" t="s">
        <v>2</v>
      </c>
      <c r="Q20" s="80" t="s">
        <v>3</v>
      </c>
      <c r="R20" s="80" t="s">
        <v>4</v>
      </c>
      <c r="S20" s="80" t="s">
        <v>5</v>
      </c>
      <c r="T20" s="80" t="s">
        <v>6</v>
      </c>
      <c r="U20" s="80" t="s">
        <v>7</v>
      </c>
      <c r="V20" s="80" t="s">
        <v>8</v>
      </c>
      <c r="W20" s="82" t="s">
        <v>9</v>
      </c>
      <c r="X20" s="1"/>
    </row>
    <row r="21" spans="1:26" s="28" customFormat="1" ht="14.25" thickBot="1">
      <c r="A21" s="51"/>
      <c r="B21" s="52"/>
      <c r="C21" s="53"/>
      <c r="D21" s="97"/>
      <c r="E21" s="98"/>
      <c r="F21" s="99"/>
      <c r="G21" s="97"/>
      <c r="H21" s="98"/>
      <c r="I21" s="99"/>
      <c r="J21" s="97"/>
      <c r="K21" s="98"/>
      <c r="L21" s="99"/>
      <c r="M21" s="97"/>
      <c r="N21" s="98"/>
      <c r="O21" s="98"/>
      <c r="P21" s="101"/>
      <c r="Q21" s="81"/>
      <c r="R21" s="81"/>
      <c r="S21" s="81"/>
      <c r="T21" s="81"/>
      <c r="U21" s="81"/>
      <c r="V21" s="81"/>
      <c r="W21" s="83"/>
      <c r="X21" s="1"/>
    </row>
    <row r="22" spans="1:26" s="28" customFormat="1" ht="13.5" customHeight="1">
      <c r="A22" s="48" t="s">
        <v>48</v>
      </c>
      <c r="B22" s="49"/>
      <c r="C22" s="50"/>
      <c r="D22" s="84"/>
      <c r="E22" s="85"/>
      <c r="F22" s="86"/>
      <c r="G22" s="2"/>
      <c r="H22" s="3" t="str">
        <f>IF(G23="","",IF(G23=I23,"△",IF(G23&gt;=I23,"○","●")))</f>
        <v>●</v>
      </c>
      <c r="I22" s="4"/>
      <c r="J22" s="2"/>
      <c r="K22" s="3" t="str">
        <f>IF(J23="","",IF(J23=L23,"△",IF(J23&gt;=L23,"○","●")))</f>
        <v>○</v>
      </c>
      <c r="L22" s="5"/>
      <c r="M22" s="6"/>
      <c r="N22" s="3" t="str">
        <f>IF(M23="","",IF(M23=O23,"△",IF(M23&gt;=O23,"○","●")))</f>
        <v>●</v>
      </c>
      <c r="O22" s="26"/>
      <c r="P22" s="90">
        <f>IF(AND($H22="",$K22="",$N22=""),"",COUNTIF($D22:$N22,"○"))</f>
        <v>1</v>
      </c>
      <c r="Q22" s="91">
        <f>IF(AND($H22="",$K22="",$N22=""),"",COUNTIF($D22:$N22,"△"))</f>
        <v>0</v>
      </c>
      <c r="R22" s="91">
        <f>IF(AND($H22="",$K22="",$N22=""),"",COUNTIF($D22:$N22,"●"))</f>
        <v>2</v>
      </c>
      <c r="S22" s="91">
        <f>IF(P22="","",(P22*3)+(Q22*1))</f>
        <v>3</v>
      </c>
      <c r="T22" s="91">
        <f>IF(P22="","",SUM(G23,J23,M23))</f>
        <v>7</v>
      </c>
      <c r="U22" s="91">
        <f>IF(P22="","",SUM(I23,L23,O23))</f>
        <v>5</v>
      </c>
      <c r="V22" s="91">
        <f>IF(P22="","",T22-U22)</f>
        <v>2</v>
      </c>
      <c r="W22" s="106">
        <f>IF(X22="","",RANK(X22,$X22:$X29,0))</f>
        <v>3</v>
      </c>
      <c r="X22" s="104">
        <f>IF(V22="","",$S22*100+$V22*10+T22)</f>
        <v>327</v>
      </c>
    </row>
    <row r="23" spans="1:26" s="28" customFormat="1" ht="14.25" customHeight="1" thickBot="1">
      <c r="A23" s="73"/>
      <c r="B23" s="74"/>
      <c r="C23" s="75"/>
      <c r="D23" s="87"/>
      <c r="E23" s="88"/>
      <c r="F23" s="89"/>
      <c r="G23" s="7">
        <f>IF(F25="","",F25)</f>
        <v>0</v>
      </c>
      <c r="H23" s="8" t="s">
        <v>10</v>
      </c>
      <c r="I23" s="9">
        <f>IF(D25="","",D25)</f>
        <v>1</v>
      </c>
      <c r="J23" s="7">
        <f>IF(F27="","",F27)</f>
        <v>6</v>
      </c>
      <c r="K23" s="8" t="s">
        <v>10</v>
      </c>
      <c r="L23" s="9">
        <f>IF(D27="","",D27)</f>
        <v>0</v>
      </c>
      <c r="M23" s="7">
        <f>IF(F29="","",F29)</f>
        <v>1</v>
      </c>
      <c r="N23" s="8" t="s">
        <v>10</v>
      </c>
      <c r="O23" s="8">
        <f>IF(D29="","",D29)</f>
        <v>4</v>
      </c>
      <c r="P23" s="68"/>
      <c r="Q23" s="70"/>
      <c r="R23" s="70"/>
      <c r="S23" s="70"/>
      <c r="T23" s="70"/>
      <c r="U23" s="70"/>
      <c r="V23" s="70"/>
      <c r="W23" s="103"/>
      <c r="X23" s="104"/>
    </row>
    <row r="24" spans="1:26" s="28" customFormat="1" ht="13.5" customHeight="1">
      <c r="A24" s="147" t="s">
        <v>76</v>
      </c>
      <c r="B24" s="148"/>
      <c r="C24" s="149"/>
      <c r="D24" s="10"/>
      <c r="E24" s="11" t="str">
        <f>IF(D25="","",IF(D25=F25,"△",IF(D25&gt;=F25,"○","●")))</f>
        <v>○</v>
      </c>
      <c r="F24" s="12"/>
      <c r="G24" s="54"/>
      <c r="H24" s="55"/>
      <c r="I24" s="76"/>
      <c r="J24" s="6"/>
      <c r="K24" s="11" t="str">
        <f>IF(J25="","",IF(J25=L25,"△",IF(J25&gt;=L25,"○","●")))</f>
        <v>○</v>
      </c>
      <c r="L24" s="13"/>
      <c r="M24" s="6"/>
      <c r="N24" s="11" t="str">
        <f>IF(M25="","",IF(M25=O25,"△",IF(M25&gt;=O25,"○","●")))</f>
        <v>○</v>
      </c>
      <c r="O24" s="27"/>
      <c r="P24" s="67">
        <f>IF(AND($E24="",$K24="",$N24=""),"",COUNTIF($D24:$N24,"○"))</f>
        <v>3</v>
      </c>
      <c r="Q24" s="69">
        <f>IF(AND($E24="",$K24="",$N24=""),"",COUNTIF($D24:$N24,"△"))</f>
        <v>0</v>
      </c>
      <c r="R24" s="69">
        <f>IF(AND($E24="",$K24="",$N24=""),"",COUNTIF($D24:$N24,"●"))</f>
        <v>0</v>
      </c>
      <c r="S24" s="71">
        <f>IF(P24="","",(P24*3)+(Q24*1))</f>
        <v>9</v>
      </c>
      <c r="T24" s="71">
        <f>IF(P24="","",SUM(D25,J25,M25))</f>
        <v>7</v>
      </c>
      <c r="U24" s="71">
        <f>IF(P24="","",SUM(F25,L25,O25))</f>
        <v>1</v>
      </c>
      <c r="V24" s="71">
        <f>IF(P24="","",T24-U24)</f>
        <v>6</v>
      </c>
      <c r="W24" s="102">
        <f>IF(X24="","",RANK(X24,$X22:$X29,0))</f>
        <v>1</v>
      </c>
      <c r="X24" s="104">
        <f>IF(V24="","",$S24*100+$V24*10+T24)</f>
        <v>967</v>
      </c>
    </row>
    <row r="25" spans="1:26" s="28" customFormat="1" ht="14.25" customHeight="1" thickBot="1">
      <c r="A25" s="150"/>
      <c r="B25" s="151"/>
      <c r="C25" s="152"/>
      <c r="D25" s="14">
        <v>1</v>
      </c>
      <c r="E25" s="15" t="s">
        <v>10</v>
      </c>
      <c r="F25" s="16">
        <v>0</v>
      </c>
      <c r="G25" s="77"/>
      <c r="H25" s="78"/>
      <c r="I25" s="79"/>
      <c r="J25" s="17">
        <f>IF(I27="","",I27)</f>
        <v>3</v>
      </c>
      <c r="K25" s="18" t="s">
        <v>10</v>
      </c>
      <c r="L25" s="19">
        <f>IF(G27="","",G27)</f>
        <v>0</v>
      </c>
      <c r="M25" s="17">
        <f>IF(I29="","",I29)</f>
        <v>3</v>
      </c>
      <c r="N25" s="18" t="s">
        <v>10</v>
      </c>
      <c r="O25" s="18">
        <f>IF(G29="","",G29)</f>
        <v>1</v>
      </c>
      <c r="P25" s="68"/>
      <c r="Q25" s="70"/>
      <c r="R25" s="70"/>
      <c r="S25" s="72"/>
      <c r="T25" s="72"/>
      <c r="U25" s="72"/>
      <c r="V25" s="72"/>
      <c r="W25" s="103"/>
      <c r="X25" s="104"/>
    </row>
    <row r="26" spans="1:26" s="28" customFormat="1" ht="13.5" customHeight="1">
      <c r="A26" s="48" t="s">
        <v>77</v>
      </c>
      <c r="B26" s="49"/>
      <c r="C26" s="50"/>
      <c r="D26" s="10"/>
      <c r="E26" s="11" t="str">
        <f>IF(D27="","",IF(D27=F27,"△",IF(D27&gt;=F27,"○","●")))</f>
        <v>●</v>
      </c>
      <c r="F26" s="12"/>
      <c r="G26" s="11"/>
      <c r="H26" s="11" t="str">
        <f>IF(G27="","",IF(G27=I27,"△",IF(G27&gt;=I27,"○","●")))</f>
        <v>●</v>
      </c>
      <c r="I26" s="12"/>
      <c r="J26" s="54"/>
      <c r="K26" s="55"/>
      <c r="L26" s="76"/>
      <c r="M26" s="6"/>
      <c r="N26" s="11" t="str">
        <f>IF(M27="","",IF(M27=O27,"△",IF(M27&gt;=O27,"○","●")))</f>
        <v>●</v>
      </c>
      <c r="O26" s="27"/>
      <c r="P26" s="67">
        <f>IF(AND($E26="",$H26="",$N26=""),"",COUNTIF($D26:$N26,"○"))</f>
        <v>0</v>
      </c>
      <c r="Q26" s="69">
        <f>IF(AND($E26="",$H26="",$N26=""),"",COUNTIF($D26:$N26,"△"))</f>
        <v>0</v>
      </c>
      <c r="R26" s="69">
        <f>IF(AND($E26="",$H26="",$N26=""),"",COUNTIF($D26:$N26,"●"))</f>
        <v>3</v>
      </c>
      <c r="S26" s="71">
        <f>IF(P26="","",(P26*3)+(Q26*1))</f>
        <v>0</v>
      </c>
      <c r="T26" s="71">
        <f>IF(P26="","",SUM(G27,D27,M27))</f>
        <v>0</v>
      </c>
      <c r="U26" s="71">
        <f>IF(P26="","",SUM(F27,I27,O27))</f>
        <v>14</v>
      </c>
      <c r="V26" s="71">
        <f>IF(P26="","",T26-U26)</f>
        <v>-14</v>
      </c>
      <c r="W26" s="102">
        <f>IF(X26="","",RANK(X26,$X22:$X29,0))</f>
        <v>4</v>
      </c>
      <c r="X26" s="104">
        <f>IF(V26="","",$S26*100+$V26*10+T26)</f>
        <v>-140</v>
      </c>
    </row>
    <row r="27" spans="1:26" s="28" customFormat="1" ht="14.25" customHeight="1" thickBot="1">
      <c r="A27" s="73"/>
      <c r="B27" s="74"/>
      <c r="C27" s="75"/>
      <c r="D27" s="14">
        <v>0</v>
      </c>
      <c r="E27" s="15" t="s">
        <v>10</v>
      </c>
      <c r="F27" s="16">
        <v>6</v>
      </c>
      <c r="G27" s="14">
        <v>0</v>
      </c>
      <c r="H27" s="15" t="s">
        <v>10</v>
      </c>
      <c r="I27" s="16">
        <v>3</v>
      </c>
      <c r="J27" s="77"/>
      <c r="K27" s="78"/>
      <c r="L27" s="79"/>
      <c r="M27" s="17">
        <f>IF(L29="","",L29)</f>
        <v>0</v>
      </c>
      <c r="N27" s="18" t="s">
        <v>10</v>
      </c>
      <c r="O27" s="18">
        <f>IF(J29="","",J29)</f>
        <v>5</v>
      </c>
      <c r="P27" s="68"/>
      <c r="Q27" s="70"/>
      <c r="R27" s="70"/>
      <c r="S27" s="72"/>
      <c r="T27" s="72"/>
      <c r="U27" s="72"/>
      <c r="V27" s="72"/>
      <c r="W27" s="103"/>
      <c r="X27" s="104"/>
    </row>
    <row r="28" spans="1:26" s="28" customFormat="1" ht="13.5" customHeight="1">
      <c r="A28" s="48" t="s">
        <v>65</v>
      </c>
      <c r="B28" s="49"/>
      <c r="C28" s="50"/>
      <c r="D28" s="25"/>
      <c r="E28" s="20" t="str">
        <f>IF(D29="","",IF(D29=F29,"△",IF(D29&gt;=F29,"○","●")))</f>
        <v>○</v>
      </c>
      <c r="F28" s="21"/>
      <c r="G28" s="20"/>
      <c r="H28" s="20" t="str">
        <f>IF(G29="","",IF(G29=I29,"△",IF(G29&gt;=I29,"○","●")))</f>
        <v>●</v>
      </c>
      <c r="I28" s="21"/>
      <c r="J28" s="20"/>
      <c r="K28" s="20" t="str">
        <f>IF(J29="","",IF(J29=L29,"△",IF(J29&gt;=L29,"○","●")))</f>
        <v>○</v>
      </c>
      <c r="L28" s="21"/>
      <c r="M28" s="54"/>
      <c r="N28" s="55"/>
      <c r="O28" s="55"/>
      <c r="P28" s="67">
        <f>IF(AND($E28="",$H28="",$N28=""),"",COUNTIF($D28:$N28,"○"))</f>
        <v>2</v>
      </c>
      <c r="Q28" s="69">
        <f>IF(AND($E28="",$H28="",$N28=""),"",COUNTIF($D28:$N28,"△"))</f>
        <v>0</v>
      </c>
      <c r="R28" s="69">
        <f>IF(AND($E28="",$H28="",$N28=""),"",COUNTIF($D28:$N28,"●"))</f>
        <v>1</v>
      </c>
      <c r="S28" s="71">
        <f>IF(P28="","",(P28*3)+(Q28*1))</f>
        <v>6</v>
      </c>
      <c r="T28" s="71">
        <f>IF(P28="","",SUM(G29,D29,M29))</f>
        <v>5</v>
      </c>
      <c r="U28" s="71">
        <f>IF(P28="","",SUM(F29,I29,O29))</f>
        <v>4</v>
      </c>
      <c r="V28" s="71">
        <f>IF(P28="","",T28-U28)</f>
        <v>1</v>
      </c>
      <c r="W28" s="102">
        <f>IF(X28="","",RANK(X28,$X24:$X31,0))</f>
        <v>2</v>
      </c>
      <c r="X28" s="104">
        <f>IF(V28="","",$S28*100+$V28*10+T28)</f>
        <v>615</v>
      </c>
    </row>
    <row r="29" spans="1:26" ht="14.25" customHeight="1" thickBot="1">
      <c r="A29" s="51"/>
      <c r="B29" s="52"/>
      <c r="C29" s="53"/>
      <c r="D29" s="22">
        <v>4</v>
      </c>
      <c r="E29" s="23" t="s">
        <v>10</v>
      </c>
      <c r="F29" s="24">
        <v>1</v>
      </c>
      <c r="G29" s="22">
        <v>1</v>
      </c>
      <c r="H29" s="23" t="s">
        <v>10</v>
      </c>
      <c r="I29" s="24">
        <v>3</v>
      </c>
      <c r="J29" s="22">
        <v>5</v>
      </c>
      <c r="K29" s="23" t="s">
        <v>10</v>
      </c>
      <c r="L29" s="24">
        <v>0</v>
      </c>
      <c r="M29" s="56"/>
      <c r="N29" s="57"/>
      <c r="O29" s="57"/>
      <c r="P29" s="59"/>
      <c r="Q29" s="61"/>
      <c r="R29" s="61"/>
      <c r="S29" s="63"/>
      <c r="T29" s="63"/>
      <c r="U29" s="63"/>
      <c r="V29" s="63"/>
      <c r="W29" s="105"/>
      <c r="X29" s="104"/>
    </row>
    <row r="31" spans="1:26" ht="14.25" thickBot="1"/>
    <row r="32" spans="1:26">
      <c r="A32" s="48"/>
      <c r="B32" s="49"/>
      <c r="C32" s="50"/>
      <c r="D32" s="94" t="str">
        <f>A34</f>
        <v>元町</v>
      </c>
      <c r="E32" s="95"/>
      <c r="F32" s="96"/>
      <c r="G32" s="94" t="str">
        <f>A36</f>
        <v>若葉</v>
      </c>
      <c r="H32" s="95"/>
      <c r="I32" s="96"/>
      <c r="J32" s="158" t="str">
        <f>A38</f>
        <v>石狩</v>
      </c>
      <c r="K32" s="159"/>
      <c r="L32" s="160"/>
      <c r="M32" s="94" t="str">
        <f>A40</f>
        <v>千歳稲穂</v>
      </c>
      <c r="N32" s="95"/>
      <c r="O32" s="95"/>
      <c r="P32" s="94" t="str">
        <f>A42</f>
        <v>豊園</v>
      </c>
      <c r="Q32" s="95"/>
      <c r="R32" s="95"/>
      <c r="S32" s="100" t="s">
        <v>2</v>
      </c>
      <c r="T32" s="80" t="s">
        <v>3</v>
      </c>
      <c r="U32" s="80" t="s">
        <v>4</v>
      </c>
      <c r="V32" s="80" t="s">
        <v>5</v>
      </c>
      <c r="W32" s="80" t="s">
        <v>6</v>
      </c>
      <c r="X32" s="80" t="s">
        <v>7</v>
      </c>
      <c r="Y32" s="80" t="s">
        <v>8</v>
      </c>
      <c r="Z32" s="82" t="s">
        <v>9</v>
      </c>
    </row>
    <row r="33" spans="1:26" ht="14.25" thickBot="1">
      <c r="A33" s="51"/>
      <c r="B33" s="52"/>
      <c r="C33" s="53"/>
      <c r="D33" s="97"/>
      <c r="E33" s="98"/>
      <c r="F33" s="99"/>
      <c r="G33" s="97"/>
      <c r="H33" s="98"/>
      <c r="I33" s="99"/>
      <c r="J33" s="161"/>
      <c r="K33" s="162"/>
      <c r="L33" s="163"/>
      <c r="M33" s="97"/>
      <c r="N33" s="98"/>
      <c r="O33" s="98"/>
      <c r="P33" s="97"/>
      <c r="Q33" s="98"/>
      <c r="R33" s="98"/>
      <c r="S33" s="101"/>
      <c r="T33" s="81"/>
      <c r="U33" s="81"/>
      <c r="V33" s="81"/>
      <c r="W33" s="81"/>
      <c r="X33" s="81"/>
      <c r="Y33" s="81"/>
      <c r="Z33" s="83"/>
    </row>
    <row r="34" spans="1:26">
      <c r="A34" s="48" t="s">
        <v>23</v>
      </c>
      <c r="B34" s="49"/>
      <c r="C34" s="50"/>
      <c r="D34" s="84"/>
      <c r="E34" s="85"/>
      <c r="F34" s="86"/>
      <c r="G34" s="2"/>
      <c r="H34" s="3" t="str">
        <f>IF(G35="","",IF(G35=I35,"△",IF(G35&gt;=I35,"○","●")))</f>
        <v>●</v>
      </c>
      <c r="I34" s="4"/>
      <c r="J34" s="2"/>
      <c r="K34" s="3" t="str">
        <f>IF(J35="","",IF(J35=L35,"△",IF(J35&gt;=L35,"○","●")))</f>
        <v>△</v>
      </c>
      <c r="L34" s="5"/>
      <c r="M34" s="6"/>
      <c r="N34" s="3" t="str">
        <f>IF(M35="","",IF(M35=O35,"△",IF(M35&gt;=O35,"○","●")))</f>
        <v>○</v>
      </c>
      <c r="O34" s="26"/>
      <c r="P34" s="35"/>
      <c r="Q34" s="36" t="str">
        <f>IF(P35="","",IF(P35=R35,"△",IF(P35&gt;=R35,"○","●")))</f>
        <v>△</v>
      </c>
      <c r="R34" s="37"/>
      <c r="S34" s="90">
        <f>IF(AND($H34="",$K34="",$N34="",$Q34=""),"",COUNTIF($D34:$Q34,"○"))</f>
        <v>1</v>
      </c>
      <c r="T34" s="91">
        <f>IF(AND($H34="",$K34="",$N34="",$Q34=""),"",COUNTIF($D34:$Q34,"△"))</f>
        <v>2</v>
      </c>
      <c r="U34" s="91">
        <f>IF(AND($H34="",$K34="",$N34="",$Q34=""),"",COUNTIF($D34:$Q34,"●"))</f>
        <v>1</v>
      </c>
      <c r="V34" s="91">
        <f>IF(S34="","",(S34*3)+(T34*1))</f>
        <v>5</v>
      </c>
      <c r="W34" s="91">
        <f>IF(S34="","",SUM(G35,J35,M35,P35))</f>
        <v>6</v>
      </c>
      <c r="X34" s="91">
        <f>IF(S34="","",SUM(I35,L35,O35,R35))</f>
        <v>4</v>
      </c>
      <c r="Y34" s="91">
        <f>IF(S34="","",W34-X34)</f>
        <v>2</v>
      </c>
      <c r="Z34" s="92">
        <v>2</v>
      </c>
    </row>
    <row r="35" spans="1:26" ht="14.25" thickBot="1">
      <c r="A35" s="73"/>
      <c r="B35" s="74"/>
      <c r="C35" s="75"/>
      <c r="D35" s="87"/>
      <c r="E35" s="88"/>
      <c r="F35" s="89"/>
      <c r="G35" s="7">
        <f>IF(F37="","",F37)</f>
        <v>0</v>
      </c>
      <c r="H35" s="8" t="s">
        <v>10</v>
      </c>
      <c r="I35" s="9">
        <f>IF(D37="","",D37)</f>
        <v>2</v>
      </c>
      <c r="J35" s="7">
        <f>IF(F39="","",F39)</f>
        <v>1</v>
      </c>
      <c r="K35" s="8" t="s">
        <v>10</v>
      </c>
      <c r="L35" s="9">
        <f>IF(D39="","",D39)</f>
        <v>1</v>
      </c>
      <c r="M35" s="7">
        <f>IF(F41="","",F41)</f>
        <v>4</v>
      </c>
      <c r="N35" s="8" t="s">
        <v>10</v>
      </c>
      <c r="O35" s="8">
        <f>IF(D41="","",D41)</f>
        <v>0</v>
      </c>
      <c r="P35" s="7">
        <f>IF(F43="","",F43)</f>
        <v>1</v>
      </c>
      <c r="Q35" s="8" t="s">
        <v>10</v>
      </c>
      <c r="R35" s="38">
        <f>IF(D43="","",D43)</f>
        <v>1</v>
      </c>
      <c r="S35" s="68"/>
      <c r="T35" s="70"/>
      <c r="U35" s="70"/>
      <c r="V35" s="70"/>
      <c r="W35" s="70"/>
      <c r="X35" s="70"/>
      <c r="Y35" s="70"/>
      <c r="Z35" s="47"/>
    </row>
    <row r="36" spans="1:26">
      <c r="A36" s="48" t="s">
        <v>53</v>
      </c>
      <c r="B36" s="49"/>
      <c r="C36" s="50"/>
      <c r="D36" s="10"/>
      <c r="E36" s="11" t="str">
        <f>IF(D37="","",IF(D37=F37,"△",IF(D37&gt;=F37,"○","●")))</f>
        <v>○</v>
      </c>
      <c r="F36" s="12"/>
      <c r="G36" s="54"/>
      <c r="H36" s="55"/>
      <c r="I36" s="76"/>
      <c r="J36" s="6"/>
      <c r="K36" s="11" t="str">
        <f>IF(J37="","",IF(J37=L37,"△",IF(J37&gt;=L37,"○","●")))</f>
        <v>○</v>
      </c>
      <c r="L36" s="13"/>
      <c r="M36" s="6"/>
      <c r="N36" s="11" t="str">
        <f>IF(M37="","",IF(M37=O37,"△",IF(M37&gt;=O37,"○","●")))</f>
        <v>○</v>
      </c>
      <c r="O36" s="27"/>
      <c r="P36" s="2"/>
      <c r="Q36" s="11" t="str">
        <f>IF(P37="","",IF(P37=R37,"△",IF(P37&gt;=R37,"○","●")))</f>
        <v>○</v>
      </c>
      <c r="R36" s="39"/>
      <c r="S36" s="67">
        <f>IF(AND($E36="",$K36="",$N36="",$Q36=""),"",COUNTIF($D36:$Q36,"○"))</f>
        <v>4</v>
      </c>
      <c r="T36" s="69">
        <f>IF(AND($E36="",$K36="",$N36="",$Q36=""),"",COUNTIF($D36:$Q36,"△"))</f>
        <v>0</v>
      </c>
      <c r="U36" s="69">
        <f>IF(AND($E36="",$K36="",$N36="",$Q36=""),"",COUNTIF($D36:$Q36,"●"))</f>
        <v>0</v>
      </c>
      <c r="V36" s="71">
        <f>IF(S36="","",(S36*3)+(T36*1))</f>
        <v>12</v>
      </c>
      <c r="W36" s="71">
        <f>IF(S36="","",SUM(D37,J37,M37,P37))</f>
        <v>13</v>
      </c>
      <c r="X36" s="71">
        <f>IF(S36="","",SUM(F37,L37,O37,R37))</f>
        <v>2</v>
      </c>
      <c r="Y36" s="71">
        <f>IF(S36="","",W36-X36)</f>
        <v>11</v>
      </c>
      <c r="Z36" s="47">
        <v>1</v>
      </c>
    </row>
    <row r="37" spans="1:26" ht="14.25" thickBot="1">
      <c r="A37" s="73"/>
      <c r="B37" s="74"/>
      <c r="C37" s="75"/>
      <c r="D37" s="14">
        <v>2</v>
      </c>
      <c r="E37" s="15" t="s">
        <v>10</v>
      </c>
      <c r="F37" s="16">
        <v>0</v>
      </c>
      <c r="G37" s="77"/>
      <c r="H37" s="78"/>
      <c r="I37" s="79"/>
      <c r="J37" s="17">
        <f>IF(I39="","",I39)</f>
        <v>3</v>
      </c>
      <c r="K37" s="18" t="s">
        <v>10</v>
      </c>
      <c r="L37" s="19">
        <f>IF(G39="","",G39)</f>
        <v>2</v>
      </c>
      <c r="M37" s="17">
        <f>IF(I41="","",I41)</f>
        <v>7</v>
      </c>
      <c r="N37" s="18" t="s">
        <v>10</v>
      </c>
      <c r="O37" s="18">
        <f>IF(G41="","",G41)</f>
        <v>0</v>
      </c>
      <c r="P37" s="17">
        <f>IF(I43="","",I43)</f>
        <v>1</v>
      </c>
      <c r="Q37" s="18" t="s">
        <v>10</v>
      </c>
      <c r="R37" s="40">
        <f>IF(G43="","",G43)</f>
        <v>0</v>
      </c>
      <c r="S37" s="68"/>
      <c r="T37" s="70"/>
      <c r="U37" s="70"/>
      <c r="V37" s="72"/>
      <c r="W37" s="72"/>
      <c r="X37" s="72"/>
      <c r="Y37" s="72"/>
      <c r="Z37" s="47"/>
    </row>
    <row r="38" spans="1:26">
      <c r="A38" s="48" t="s">
        <v>73</v>
      </c>
      <c r="B38" s="49"/>
      <c r="C38" s="50"/>
      <c r="D38" s="10"/>
      <c r="E38" s="11" t="str">
        <f>IF(D39="","",IF(D39=F39,"△",IF(D39&gt;=F39,"○","●")))</f>
        <v>△</v>
      </c>
      <c r="F38" s="12"/>
      <c r="G38" s="11"/>
      <c r="H38" s="11" t="str">
        <f>IF(G39="","",IF(G39=I39,"△",IF(G39&gt;=I39,"○","●")))</f>
        <v>●</v>
      </c>
      <c r="I38" s="12"/>
      <c r="J38" s="54"/>
      <c r="K38" s="55"/>
      <c r="L38" s="76"/>
      <c r="M38" s="6"/>
      <c r="N38" s="11" t="str">
        <f>IF(M39="","",IF(M39=O39,"△",IF(M39&gt;=O39,"○","●")))</f>
        <v>○</v>
      </c>
      <c r="O38" s="27"/>
      <c r="P38" s="2"/>
      <c r="Q38" s="11" t="str">
        <f>IF(P39="","",IF(P39=R39,"△",IF(P39&gt;=R39,"○","●")))</f>
        <v>△</v>
      </c>
      <c r="R38" s="39"/>
      <c r="S38" s="67">
        <f>IF(AND($E38="",$H38="",$N38="",$Q38=""),"",COUNTIF($D38:$Q38,"○"))</f>
        <v>1</v>
      </c>
      <c r="T38" s="69">
        <f>IF(AND($E38="",$H38="",$N38="",$Q38=""),"",COUNTIF($D38:$Q38,"△"))</f>
        <v>2</v>
      </c>
      <c r="U38" s="69">
        <f>IF(AND($E38="",$H38="",$N38="",$Q38=""),"",COUNTIF($D38:$Q38,"●"))</f>
        <v>1</v>
      </c>
      <c r="V38" s="71">
        <f>IF(S38="","",(S38*3)+(T38*1))</f>
        <v>5</v>
      </c>
      <c r="W38" s="71">
        <f>IF(S38="","",SUM(D39,G39,M39,P39))</f>
        <v>8</v>
      </c>
      <c r="X38" s="71">
        <f>IF(S38="","",SUM(F39,I39,O39,R39))</f>
        <v>7</v>
      </c>
      <c r="Y38" s="71">
        <f>IF(S38="","",W38-X38)</f>
        <v>1</v>
      </c>
      <c r="Z38" s="47">
        <v>3</v>
      </c>
    </row>
    <row r="39" spans="1:26" ht="14.25" thickBot="1">
      <c r="A39" s="73"/>
      <c r="B39" s="74"/>
      <c r="C39" s="75"/>
      <c r="D39" s="14">
        <v>1</v>
      </c>
      <c r="E39" s="15" t="s">
        <v>10</v>
      </c>
      <c r="F39" s="16">
        <v>1</v>
      </c>
      <c r="G39" s="14">
        <v>2</v>
      </c>
      <c r="H39" s="15" t="s">
        <v>10</v>
      </c>
      <c r="I39" s="16">
        <v>3</v>
      </c>
      <c r="J39" s="77"/>
      <c r="K39" s="78"/>
      <c r="L39" s="79"/>
      <c r="M39" s="17">
        <f>IF(L41="","",L41)</f>
        <v>4</v>
      </c>
      <c r="N39" s="18" t="s">
        <v>10</v>
      </c>
      <c r="O39" s="18">
        <f>IF(J41="","",J41)</f>
        <v>2</v>
      </c>
      <c r="P39" s="17">
        <f>IF(L43="","",L43)</f>
        <v>1</v>
      </c>
      <c r="Q39" s="18" t="s">
        <v>10</v>
      </c>
      <c r="R39" s="40">
        <f>IF(J43="","",J43)</f>
        <v>1</v>
      </c>
      <c r="S39" s="68"/>
      <c r="T39" s="70"/>
      <c r="U39" s="70"/>
      <c r="V39" s="72"/>
      <c r="W39" s="72"/>
      <c r="X39" s="72"/>
      <c r="Y39" s="72"/>
      <c r="Z39" s="47"/>
    </row>
    <row r="40" spans="1:26">
      <c r="A40" s="48" t="s">
        <v>67</v>
      </c>
      <c r="B40" s="49"/>
      <c r="C40" s="50"/>
      <c r="D40" s="25"/>
      <c r="E40" s="20" t="str">
        <f>IF(D41="","",IF(D41=F41,"△",IF(D41&gt;=F41,"○","●")))</f>
        <v>●</v>
      </c>
      <c r="F40" s="21"/>
      <c r="G40" s="20"/>
      <c r="H40" s="20" t="str">
        <f>IF(G41="","",IF(G41=I41,"△",IF(G41&gt;=I41,"○","●")))</f>
        <v>●</v>
      </c>
      <c r="I40" s="21"/>
      <c r="J40" s="20"/>
      <c r="K40" s="20" t="str">
        <f>IF(J41="","",IF(J41=L41,"△",IF(J41&gt;=L41,"○","●")))</f>
        <v>●</v>
      </c>
      <c r="L40" s="21"/>
      <c r="M40" s="54"/>
      <c r="N40" s="55"/>
      <c r="O40" s="55"/>
      <c r="P40" s="2"/>
      <c r="Q40" s="11" t="str">
        <f>IF(P41="","",IF(P41=R41,"△",IF(P41&gt;=R41,"○","●")))</f>
        <v>●</v>
      </c>
      <c r="R40" s="39"/>
      <c r="S40" s="67">
        <f>IF(AND($E40="",$H40="",$N40="",$Q40=""),"",COUNTIF($D40:$Q40,"○"))</f>
        <v>0</v>
      </c>
      <c r="T40" s="69">
        <f>IF(AND($E40="",$H40="",$N40="",$Q40=""),"",COUNTIF($D40:$Q40,"△"))</f>
        <v>0</v>
      </c>
      <c r="U40" s="69">
        <f>IF(AND($E40="",$H40="",$N40="",$Q40=""),"",COUNTIF($D40:$Q40,"●"))</f>
        <v>4</v>
      </c>
      <c r="V40" s="71">
        <f>IF(S40="","",(S40*3)+(T40*1))</f>
        <v>0</v>
      </c>
      <c r="W40" s="71">
        <f>IF(S40="","",SUM(D41,J41,G41,P41))</f>
        <v>2</v>
      </c>
      <c r="X40" s="71">
        <f>IF(S40="","",SUM(F41,I41,L41,R41))</f>
        <v>16</v>
      </c>
      <c r="Y40" s="71">
        <f>IF(S40="","",W40-X40)</f>
        <v>-14</v>
      </c>
      <c r="Z40" s="47">
        <v>5</v>
      </c>
    </row>
    <row r="41" spans="1:26" ht="14.25" thickBot="1">
      <c r="A41" s="51"/>
      <c r="B41" s="52"/>
      <c r="C41" s="53"/>
      <c r="D41" s="30">
        <v>0</v>
      </c>
      <c r="E41" s="31" t="s">
        <v>10</v>
      </c>
      <c r="F41" s="32">
        <v>4</v>
      </c>
      <c r="G41" s="30">
        <v>0</v>
      </c>
      <c r="H41" s="31" t="s">
        <v>10</v>
      </c>
      <c r="I41" s="32">
        <v>7</v>
      </c>
      <c r="J41" s="30">
        <v>2</v>
      </c>
      <c r="K41" s="31" t="s">
        <v>10</v>
      </c>
      <c r="L41" s="32">
        <v>4</v>
      </c>
      <c r="M41" s="65"/>
      <c r="N41" s="66"/>
      <c r="O41" s="66"/>
      <c r="P41" s="17">
        <f>IF(O43="","",O43)</f>
        <v>0</v>
      </c>
      <c r="Q41" s="18" t="s">
        <v>10</v>
      </c>
      <c r="R41" s="40">
        <f>IF(M43="","",M43)</f>
        <v>1</v>
      </c>
      <c r="S41" s="68"/>
      <c r="T41" s="70"/>
      <c r="U41" s="70"/>
      <c r="V41" s="72"/>
      <c r="W41" s="72"/>
      <c r="X41" s="72"/>
      <c r="Y41" s="72"/>
      <c r="Z41" s="47"/>
    </row>
    <row r="42" spans="1:26">
      <c r="A42" s="48" t="s">
        <v>39</v>
      </c>
      <c r="B42" s="49"/>
      <c r="C42" s="50"/>
      <c r="D42" s="34"/>
      <c r="E42" s="20" t="str">
        <f>IF(D43="","",IF(D43=F43,"△",IF(D43&gt;=F43,"○","●")))</f>
        <v>△</v>
      </c>
      <c r="F42" s="21"/>
      <c r="G42" s="25"/>
      <c r="H42" s="20" t="str">
        <f t="shared" ref="H42" si="0">IF(G43="","",IF(G43=I43,"△",IF(G43&gt;=I43,"○","●")))</f>
        <v>●</v>
      </c>
      <c r="I42" s="21"/>
      <c r="J42" s="25"/>
      <c r="K42" s="20" t="str">
        <f t="shared" ref="K42" si="1">IF(J43="","",IF(J43=L43,"△",IF(J43&gt;=L43,"○","●")))</f>
        <v>△</v>
      </c>
      <c r="L42" s="21"/>
      <c r="M42" s="25"/>
      <c r="N42" s="20" t="str">
        <f t="shared" ref="N42" si="2">IF(M43="","",IF(M43=O43,"△",IF(M43&gt;=O43,"○","●")))</f>
        <v>○</v>
      </c>
      <c r="O42" s="21"/>
      <c r="P42" s="54"/>
      <c r="Q42" s="55"/>
      <c r="R42" s="55"/>
      <c r="S42" s="58">
        <f>IF(AND($E42="",$H42="",$K42="",$N42=""),"",COUNTIF($D42:$N42,"○"))</f>
        <v>1</v>
      </c>
      <c r="T42" s="60">
        <f>IF(AND($E42="",$H42="",$K42="",$N42=""),"",COUNTIF($D42:$Q42,"△"))</f>
        <v>2</v>
      </c>
      <c r="U42" s="60">
        <f>IF(AND($E42="",$H42="",$K42="",$N42=""),"",COUNTIF($D42:$Q42,"●"))</f>
        <v>1</v>
      </c>
      <c r="V42" s="62">
        <f>IF(S42="","",(S42*3)+(T42*1))</f>
        <v>5</v>
      </c>
      <c r="W42" s="62">
        <f>IF(S42="","",SUM(D43,J43,G43,M43))</f>
        <v>3</v>
      </c>
      <c r="X42" s="62">
        <f>IF(S42="","",SUM(F43,I43,L43,O43))</f>
        <v>3</v>
      </c>
      <c r="Y42" s="62">
        <f>IF(S42="","",W42-X42)</f>
        <v>0</v>
      </c>
      <c r="Z42" s="47">
        <v>4</v>
      </c>
    </row>
    <row r="43" spans="1:26" ht="14.25" thickBot="1">
      <c r="A43" s="51"/>
      <c r="B43" s="52"/>
      <c r="C43" s="53"/>
      <c r="D43" s="33">
        <v>1</v>
      </c>
      <c r="E43" s="23" t="s">
        <v>10</v>
      </c>
      <c r="F43" s="24">
        <v>1</v>
      </c>
      <c r="G43" s="22">
        <v>0</v>
      </c>
      <c r="H43" s="23" t="s">
        <v>10</v>
      </c>
      <c r="I43" s="24">
        <v>1</v>
      </c>
      <c r="J43" s="22">
        <v>1</v>
      </c>
      <c r="K43" s="23" t="s">
        <v>10</v>
      </c>
      <c r="L43" s="24">
        <v>1</v>
      </c>
      <c r="M43" s="22">
        <v>1</v>
      </c>
      <c r="N43" s="23" t="s">
        <v>10</v>
      </c>
      <c r="O43" s="24">
        <v>0</v>
      </c>
      <c r="P43" s="56"/>
      <c r="Q43" s="57"/>
      <c r="R43" s="57"/>
      <c r="S43" s="59"/>
      <c r="T43" s="61"/>
      <c r="U43" s="61"/>
      <c r="V43" s="63"/>
      <c r="W43" s="63"/>
      <c r="X43" s="63"/>
      <c r="Y43" s="63"/>
      <c r="Z43" s="64"/>
    </row>
    <row r="45" spans="1:26" ht="14.25" thickBot="1"/>
    <row r="46" spans="1:26">
      <c r="A46" s="48"/>
      <c r="B46" s="49"/>
      <c r="C46" s="50"/>
      <c r="D46" s="138" t="str">
        <f>A48</f>
        <v>ＤＥＮＯＶＡ</v>
      </c>
      <c r="E46" s="139"/>
      <c r="F46" s="140"/>
      <c r="G46" s="138" t="str">
        <f>A50</f>
        <v>ＬＡＶＯＲＯ</v>
      </c>
      <c r="H46" s="139"/>
      <c r="I46" s="140"/>
      <c r="J46" s="94" t="str">
        <f>A52</f>
        <v>大曲</v>
      </c>
      <c r="K46" s="95"/>
      <c r="L46" s="96"/>
      <c r="M46" s="94" t="str">
        <f>A54</f>
        <v>幌向</v>
      </c>
      <c r="N46" s="95"/>
      <c r="O46" s="95"/>
      <c r="P46" s="94" t="str">
        <f>A56</f>
        <v>平岡南</v>
      </c>
      <c r="Q46" s="95"/>
      <c r="R46" s="95"/>
      <c r="S46" s="100" t="s">
        <v>2</v>
      </c>
      <c r="T46" s="80" t="s">
        <v>3</v>
      </c>
      <c r="U46" s="80" t="s">
        <v>4</v>
      </c>
      <c r="V46" s="80" t="s">
        <v>5</v>
      </c>
      <c r="W46" s="80" t="s">
        <v>6</v>
      </c>
      <c r="X46" s="80" t="s">
        <v>7</v>
      </c>
      <c r="Y46" s="80" t="s">
        <v>8</v>
      </c>
      <c r="Z46" s="82" t="s">
        <v>9</v>
      </c>
    </row>
    <row r="47" spans="1:26" ht="14.25" thickBot="1">
      <c r="A47" s="51"/>
      <c r="B47" s="52"/>
      <c r="C47" s="53"/>
      <c r="D47" s="141"/>
      <c r="E47" s="142"/>
      <c r="F47" s="143"/>
      <c r="G47" s="141"/>
      <c r="H47" s="142"/>
      <c r="I47" s="143"/>
      <c r="J47" s="97"/>
      <c r="K47" s="98"/>
      <c r="L47" s="99"/>
      <c r="M47" s="97"/>
      <c r="N47" s="98"/>
      <c r="O47" s="98"/>
      <c r="P47" s="97"/>
      <c r="Q47" s="98"/>
      <c r="R47" s="98"/>
      <c r="S47" s="101"/>
      <c r="T47" s="81"/>
      <c r="U47" s="81"/>
      <c r="V47" s="81"/>
      <c r="W47" s="81"/>
      <c r="X47" s="81"/>
      <c r="Y47" s="81"/>
      <c r="Z47" s="83"/>
    </row>
    <row r="48" spans="1:26">
      <c r="A48" s="147" t="s">
        <v>61</v>
      </c>
      <c r="B48" s="148"/>
      <c r="C48" s="149"/>
      <c r="D48" s="84"/>
      <c r="E48" s="85"/>
      <c r="F48" s="86"/>
      <c r="G48" s="2"/>
      <c r="H48" s="3" t="str">
        <f>IF(G49="","",IF(G49=I49,"△",IF(G49&gt;=I49,"○","●")))</f>
        <v>○</v>
      </c>
      <c r="I48" s="4"/>
      <c r="J48" s="2"/>
      <c r="K48" s="3" t="str">
        <f>IF(J49="","",IF(J49=L49,"△",IF(J49&gt;=L49,"○","●")))</f>
        <v>○</v>
      </c>
      <c r="L48" s="5"/>
      <c r="M48" s="6"/>
      <c r="N48" s="3" t="str">
        <f>IF(M49="","",IF(M49=O49,"△",IF(M49&gt;=O49,"○","●")))</f>
        <v>○</v>
      </c>
      <c r="O48" s="26"/>
      <c r="P48" s="35"/>
      <c r="Q48" s="36" t="str">
        <f>IF(P49="","",IF(P49=R49,"△",IF(P49&gt;=R49,"○","●")))</f>
        <v>○</v>
      </c>
      <c r="R48" s="37"/>
      <c r="S48" s="90">
        <f>IF(AND($H48="",$K48="",$N48="",$Q48=""),"",COUNTIF($D48:$Q48,"○"))</f>
        <v>4</v>
      </c>
      <c r="T48" s="91">
        <f>IF(AND($H48="",$K48="",$N48="",$Q48=""),"",COUNTIF($D48:$Q48,"△"))</f>
        <v>0</v>
      </c>
      <c r="U48" s="91">
        <f>IF(AND($H48="",$K48="",$N48="",$Q48=""),"",COUNTIF($D48:$Q48,"●"))</f>
        <v>0</v>
      </c>
      <c r="V48" s="91">
        <f>IF(S48="","",(S48*3)+(T48*1))</f>
        <v>12</v>
      </c>
      <c r="W48" s="91">
        <f>IF(S48="","",SUM(G49,J49,M49,P49))</f>
        <v>14</v>
      </c>
      <c r="X48" s="91">
        <f>IF(S48="","",SUM(I49,L49,O49,R49))</f>
        <v>1</v>
      </c>
      <c r="Y48" s="91">
        <f>IF(S48="","",W48-X48)</f>
        <v>13</v>
      </c>
      <c r="Z48" s="92">
        <v>1</v>
      </c>
    </row>
    <row r="49" spans="1:26" ht="14.25" thickBot="1">
      <c r="A49" s="150"/>
      <c r="B49" s="151"/>
      <c r="C49" s="152"/>
      <c r="D49" s="87"/>
      <c r="E49" s="88"/>
      <c r="F49" s="89"/>
      <c r="G49" s="7">
        <f>IF(F51="","",F51)</f>
        <v>1</v>
      </c>
      <c r="H49" s="8" t="s">
        <v>10</v>
      </c>
      <c r="I49" s="9">
        <f>IF(D51="","",D51)</f>
        <v>0</v>
      </c>
      <c r="J49" s="7">
        <f>IF(F53="","",F53)</f>
        <v>6</v>
      </c>
      <c r="K49" s="8" t="s">
        <v>10</v>
      </c>
      <c r="L49" s="9">
        <f>IF(D53="","",D53)</f>
        <v>0</v>
      </c>
      <c r="M49" s="7">
        <f>IF(F55="","",F55)</f>
        <v>2</v>
      </c>
      <c r="N49" s="8" t="s">
        <v>10</v>
      </c>
      <c r="O49" s="8">
        <f>IF(D55="","",D55)</f>
        <v>1</v>
      </c>
      <c r="P49" s="7">
        <f>IF(F57="","",F57)</f>
        <v>5</v>
      </c>
      <c r="Q49" s="8" t="s">
        <v>10</v>
      </c>
      <c r="R49" s="38">
        <f>IF(D57="","",D57)</f>
        <v>0</v>
      </c>
      <c r="S49" s="68"/>
      <c r="T49" s="70"/>
      <c r="U49" s="70"/>
      <c r="V49" s="70"/>
      <c r="W49" s="70"/>
      <c r="X49" s="70"/>
      <c r="Y49" s="70"/>
      <c r="Z49" s="47"/>
    </row>
    <row r="50" spans="1:26">
      <c r="A50" s="147" t="s">
        <v>64</v>
      </c>
      <c r="B50" s="148"/>
      <c r="C50" s="149"/>
      <c r="D50" s="10"/>
      <c r="E50" s="11" t="str">
        <f>IF(D51="","",IF(D51=F51,"△",IF(D51&gt;=F51,"○","●")))</f>
        <v>●</v>
      </c>
      <c r="F50" s="12"/>
      <c r="G50" s="54"/>
      <c r="H50" s="55"/>
      <c r="I50" s="76"/>
      <c r="J50" s="6"/>
      <c r="K50" s="11" t="str">
        <f>IF(J51="","",IF(J51=L51,"△",IF(J51&gt;=L51,"○","●")))</f>
        <v>●</v>
      </c>
      <c r="L50" s="13"/>
      <c r="M50" s="6"/>
      <c r="N50" s="11" t="str">
        <f>IF(M51="","",IF(M51=O51,"△",IF(M51&gt;=O51,"○","●")))</f>
        <v>●</v>
      </c>
      <c r="O50" s="27"/>
      <c r="P50" s="2"/>
      <c r="Q50" s="11" t="str">
        <f>IF(P51="","",IF(P51=R51,"△",IF(P51&gt;=R51,"○","●")))</f>
        <v>○</v>
      </c>
      <c r="R50" s="39"/>
      <c r="S50" s="67">
        <f>IF(AND($E50="",$K50="",$N50="",$Q50=""),"",COUNTIF($D50:$Q50,"○"))</f>
        <v>1</v>
      </c>
      <c r="T50" s="69">
        <f>IF(AND($E50="",$K50="",$N50="",$Q50=""),"",COUNTIF($D50:$Q50,"△"))</f>
        <v>0</v>
      </c>
      <c r="U50" s="69">
        <f>IF(AND($E50="",$K50="",$N50="",$Q50=""),"",COUNTIF($D50:$Q50,"●"))</f>
        <v>3</v>
      </c>
      <c r="V50" s="71">
        <f>IF(S50="","",(S50*3)+(T50*1))</f>
        <v>3</v>
      </c>
      <c r="W50" s="71">
        <f>IF(S50="","",SUM(D51,J51,M51,P51))</f>
        <v>11</v>
      </c>
      <c r="X50" s="71">
        <f>IF(S50="","",SUM(F51,L51,O51,R51))</f>
        <v>9</v>
      </c>
      <c r="Y50" s="71">
        <f>IF(S50="","",W50-X50)</f>
        <v>2</v>
      </c>
      <c r="Z50" s="47">
        <v>4</v>
      </c>
    </row>
    <row r="51" spans="1:26" ht="14.25" thickBot="1">
      <c r="A51" s="150"/>
      <c r="B51" s="151"/>
      <c r="C51" s="152"/>
      <c r="D51" s="14">
        <v>0</v>
      </c>
      <c r="E51" s="15" t="s">
        <v>10</v>
      </c>
      <c r="F51" s="16">
        <v>1</v>
      </c>
      <c r="G51" s="77"/>
      <c r="H51" s="78"/>
      <c r="I51" s="79"/>
      <c r="J51" s="17">
        <f>IF(I53="","",I53)</f>
        <v>3</v>
      </c>
      <c r="K51" s="18" t="s">
        <v>10</v>
      </c>
      <c r="L51" s="19">
        <f>IF(G53="","",G53)</f>
        <v>5</v>
      </c>
      <c r="M51" s="17">
        <f>IF(I55="","",I55)</f>
        <v>1</v>
      </c>
      <c r="N51" s="18" t="s">
        <v>10</v>
      </c>
      <c r="O51" s="18">
        <f>IF(G55="","",G55)</f>
        <v>3</v>
      </c>
      <c r="P51" s="17">
        <f>IF(I57="","",I57)</f>
        <v>7</v>
      </c>
      <c r="Q51" s="18" t="s">
        <v>10</v>
      </c>
      <c r="R51" s="40">
        <f>IF(G57="","",G57)</f>
        <v>0</v>
      </c>
      <c r="S51" s="68"/>
      <c r="T51" s="70"/>
      <c r="U51" s="70"/>
      <c r="V51" s="72"/>
      <c r="W51" s="72"/>
      <c r="X51" s="72"/>
      <c r="Y51" s="72"/>
      <c r="Z51" s="47"/>
    </row>
    <row r="52" spans="1:26">
      <c r="A52" s="48" t="s">
        <v>78</v>
      </c>
      <c r="B52" s="49"/>
      <c r="C52" s="50"/>
      <c r="D52" s="10"/>
      <c r="E52" s="11" t="str">
        <f>IF(D53="","",IF(D53=F53,"△",IF(D53&gt;=F53,"○","●")))</f>
        <v>●</v>
      </c>
      <c r="F52" s="12"/>
      <c r="G52" s="11"/>
      <c r="H52" s="11" t="str">
        <f>IF(G53="","",IF(G53=I53,"△",IF(G53&gt;=I53,"○","●")))</f>
        <v>○</v>
      </c>
      <c r="I52" s="12"/>
      <c r="J52" s="54"/>
      <c r="K52" s="55"/>
      <c r="L52" s="76"/>
      <c r="M52" s="6"/>
      <c r="N52" s="11" t="str">
        <f>IF(M53="","",IF(M53=O53,"△",IF(M53&gt;=O53,"○","●")))</f>
        <v>●</v>
      </c>
      <c r="O52" s="27"/>
      <c r="P52" s="2"/>
      <c r="Q52" s="11" t="str">
        <f>IF(P53="","",IF(P53=R53,"△",IF(P53&gt;=R53,"○","●")))</f>
        <v>○</v>
      </c>
      <c r="R52" s="39"/>
      <c r="S52" s="67">
        <f>IF(AND($E52="",$H52="",$N52="",$Q52=""),"",COUNTIF($D52:$Q52,"○"))</f>
        <v>2</v>
      </c>
      <c r="T52" s="69">
        <f>IF(AND($E52="",$H52="",$N52="",$Q52=""),"",COUNTIF($D52:$Q52,"△"))</f>
        <v>0</v>
      </c>
      <c r="U52" s="69">
        <f>IF(AND($E52="",$H52="",$N52="",$Q52=""),"",COUNTIF($D52:$Q52,"●"))</f>
        <v>2</v>
      </c>
      <c r="V52" s="71">
        <f>IF(S52="","",(S52*3)+(T52*1))</f>
        <v>6</v>
      </c>
      <c r="W52" s="71">
        <f>IF(S52="","",SUM(D53,G53,M53,P53))</f>
        <v>11</v>
      </c>
      <c r="X52" s="71">
        <f>IF(S52="","",SUM(F53,I53,O53,R53))</f>
        <v>15</v>
      </c>
      <c r="Y52" s="71">
        <f>IF(S52="","",W52-X52)</f>
        <v>-4</v>
      </c>
      <c r="Z52" s="47">
        <v>3</v>
      </c>
    </row>
    <row r="53" spans="1:26" ht="14.25" thickBot="1">
      <c r="A53" s="73"/>
      <c r="B53" s="74"/>
      <c r="C53" s="75"/>
      <c r="D53" s="14">
        <v>0</v>
      </c>
      <c r="E53" s="15" t="s">
        <v>10</v>
      </c>
      <c r="F53" s="16">
        <v>6</v>
      </c>
      <c r="G53" s="14">
        <v>5</v>
      </c>
      <c r="H53" s="15" t="s">
        <v>10</v>
      </c>
      <c r="I53" s="16">
        <v>3</v>
      </c>
      <c r="J53" s="77"/>
      <c r="K53" s="78"/>
      <c r="L53" s="79"/>
      <c r="M53" s="17">
        <f>IF(L55="","",L55)</f>
        <v>1</v>
      </c>
      <c r="N53" s="18" t="s">
        <v>10</v>
      </c>
      <c r="O53" s="18">
        <f>IF(J55="","",J55)</f>
        <v>6</v>
      </c>
      <c r="P53" s="17">
        <f>IF(L57="","",L57)</f>
        <v>5</v>
      </c>
      <c r="Q53" s="18" t="s">
        <v>10</v>
      </c>
      <c r="R53" s="40">
        <f>IF(J57="","",J57)</f>
        <v>0</v>
      </c>
      <c r="S53" s="68"/>
      <c r="T53" s="70"/>
      <c r="U53" s="70"/>
      <c r="V53" s="72"/>
      <c r="W53" s="72"/>
      <c r="X53" s="72"/>
      <c r="Y53" s="72"/>
      <c r="Z53" s="47"/>
    </row>
    <row r="54" spans="1:26">
      <c r="A54" s="48" t="s">
        <v>41</v>
      </c>
      <c r="B54" s="49"/>
      <c r="C54" s="50"/>
      <c r="D54" s="25"/>
      <c r="E54" s="20" t="str">
        <f>IF(D55="","",IF(D55=F55,"△",IF(D55&gt;=F55,"○","●")))</f>
        <v>●</v>
      </c>
      <c r="F54" s="21"/>
      <c r="G54" s="20"/>
      <c r="H54" s="20" t="str">
        <f>IF(G55="","",IF(G55=I55,"△",IF(G55&gt;=I55,"○","●")))</f>
        <v>○</v>
      </c>
      <c r="I54" s="21"/>
      <c r="J54" s="20"/>
      <c r="K54" s="20" t="str">
        <f>IF(J55="","",IF(J55=L55,"△",IF(J55&gt;=L55,"○","●")))</f>
        <v>○</v>
      </c>
      <c r="L54" s="21"/>
      <c r="M54" s="54"/>
      <c r="N54" s="55"/>
      <c r="O54" s="55"/>
      <c r="P54" s="2"/>
      <c r="Q54" s="11" t="str">
        <f>IF(P55="","",IF(P55=R55,"△",IF(P55&gt;=R55,"○","●")))</f>
        <v>○</v>
      </c>
      <c r="R54" s="39"/>
      <c r="S54" s="67">
        <f>IF(AND($E54="",$H54="",$N54="",$Q54=""),"",COUNTIF($D54:$Q54,"○"))</f>
        <v>3</v>
      </c>
      <c r="T54" s="69">
        <f>IF(AND($E54="",$H54="",$N54="",$Q54=""),"",COUNTIF($D54:$Q54,"△"))</f>
        <v>0</v>
      </c>
      <c r="U54" s="69">
        <f>IF(AND($E54="",$H54="",$N54="",$Q54=""),"",COUNTIF($D54:$Q54,"●"))</f>
        <v>1</v>
      </c>
      <c r="V54" s="71">
        <f>IF(S54="","",(S54*3)+(T54*1))</f>
        <v>9</v>
      </c>
      <c r="W54" s="71">
        <f>IF(S54="","",SUM(D55,J55,G55,P55))</f>
        <v>15</v>
      </c>
      <c r="X54" s="71">
        <f>IF(S54="","",SUM(F55,I55,L55,R55))</f>
        <v>4</v>
      </c>
      <c r="Y54" s="71">
        <f>IF(S54="","",W54-X54)</f>
        <v>11</v>
      </c>
      <c r="Z54" s="47">
        <v>2</v>
      </c>
    </row>
    <row r="55" spans="1:26" ht="14.25" thickBot="1">
      <c r="A55" s="51"/>
      <c r="B55" s="52"/>
      <c r="C55" s="53"/>
      <c r="D55" s="30">
        <v>1</v>
      </c>
      <c r="E55" s="31" t="s">
        <v>10</v>
      </c>
      <c r="F55" s="32">
        <v>2</v>
      </c>
      <c r="G55" s="30">
        <v>3</v>
      </c>
      <c r="H55" s="31" t="s">
        <v>10</v>
      </c>
      <c r="I55" s="32">
        <v>1</v>
      </c>
      <c r="J55" s="30">
        <v>6</v>
      </c>
      <c r="K55" s="31" t="s">
        <v>10</v>
      </c>
      <c r="L55" s="32">
        <v>1</v>
      </c>
      <c r="M55" s="65"/>
      <c r="N55" s="66"/>
      <c r="O55" s="66"/>
      <c r="P55" s="17">
        <f>IF(O57="","",O57)</f>
        <v>5</v>
      </c>
      <c r="Q55" s="18" t="s">
        <v>10</v>
      </c>
      <c r="R55" s="40">
        <f>IF(M57="","",M57)</f>
        <v>0</v>
      </c>
      <c r="S55" s="68"/>
      <c r="T55" s="70"/>
      <c r="U55" s="70"/>
      <c r="V55" s="72"/>
      <c r="W55" s="72"/>
      <c r="X55" s="72"/>
      <c r="Y55" s="72"/>
      <c r="Z55" s="47"/>
    </row>
    <row r="56" spans="1:26">
      <c r="A56" s="48" t="s">
        <v>45</v>
      </c>
      <c r="B56" s="49"/>
      <c r="C56" s="50"/>
      <c r="D56" s="34"/>
      <c r="E56" s="20" t="str">
        <f>IF(D57="","",IF(D57=F57,"△",IF(D57&gt;=F57,"○","●")))</f>
        <v>●</v>
      </c>
      <c r="F56" s="21"/>
      <c r="G56" s="25"/>
      <c r="H56" s="20" t="str">
        <f t="shared" ref="H56" si="3">IF(G57="","",IF(G57=I57,"△",IF(G57&gt;=I57,"○","●")))</f>
        <v>●</v>
      </c>
      <c r="I56" s="21"/>
      <c r="J56" s="25"/>
      <c r="K56" s="20" t="str">
        <f t="shared" ref="K56" si="4">IF(J57="","",IF(J57=L57,"△",IF(J57&gt;=L57,"○","●")))</f>
        <v>●</v>
      </c>
      <c r="L56" s="21"/>
      <c r="M56" s="25"/>
      <c r="N56" s="20" t="str">
        <f t="shared" ref="N56" si="5">IF(M57="","",IF(M57=O57,"△",IF(M57&gt;=O57,"○","●")))</f>
        <v>●</v>
      </c>
      <c r="O56" s="21"/>
      <c r="P56" s="54"/>
      <c r="Q56" s="55"/>
      <c r="R56" s="55"/>
      <c r="S56" s="58">
        <f>IF(AND($E56="",$H56="",$K56="",$N56=""),"",COUNTIF($D56:$N56,"○"))</f>
        <v>0</v>
      </c>
      <c r="T56" s="60">
        <f>IF(AND($E56="",$H56="",$K56="",$N56=""),"",COUNTIF($D56:$Q56,"△"))</f>
        <v>0</v>
      </c>
      <c r="U56" s="60">
        <f>IF(AND($E56="",$H56="",$K56="",$N56=""),"",COUNTIF($D56:$Q56,"●"))</f>
        <v>4</v>
      </c>
      <c r="V56" s="62">
        <f>IF(S56="","",(S56*3)+(T56*1))</f>
        <v>0</v>
      </c>
      <c r="W56" s="62">
        <f>IF(S56="","",SUM(D57,J57,G57,M57))</f>
        <v>0</v>
      </c>
      <c r="X56" s="62">
        <f>IF(S56="","",SUM(F57,I57,L57,O57))</f>
        <v>22</v>
      </c>
      <c r="Y56" s="62">
        <f>IF(S56="","",W56-X56)</f>
        <v>-22</v>
      </c>
      <c r="Z56" s="47">
        <v>5</v>
      </c>
    </row>
    <row r="57" spans="1:26" ht="14.25" thickBot="1">
      <c r="A57" s="51"/>
      <c r="B57" s="52"/>
      <c r="C57" s="53"/>
      <c r="D57" s="33">
        <v>0</v>
      </c>
      <c r="E57" s="23" t="s">
        <v>10</v>
      </c>
      <c r="F57" s="24">
        <v>5</v>
      </c>
      <c r="G57" s="22">
        <v>0</v>
      </c>
      <c r="H57" s="23" t="s">
        <v>10</v>
      </c>
      <c r="I57" s="24">
        <v>7</v>
      </c>
      <c r="J57" s="22">
        <v>0</v>
      </c>
      <c r="K57" s="23" t="s">
        <v>10</v>
      </c>
      <c r="L57" s="24">
        <v>5</v>
      </c>
      <c r="M57" s="22">
        <v>0</v>
      </c>
      <c r="N57" s="23" t="s">
        <v>10</v>
      </c>
      <c r="O57" s="24">
        <v>5</v>
      </c>
      <c r="P57" s="56"/>
      <c r="Q57" s="57"/>
      <c r="R57" s="57"/>
      <c r="S57" s="59"/>
      <c r="T57" s="61"/>
      <c r="U57" s="61"/>
      <c r="V57" s="63"/>
      <c r="W57" s="63"/>
      <c r="X57" s="63"/>
      <c r="Y57" s="63"/>
      <c r="Z57" s="64"/>
    </row>
  </sheetData>
  <mergeCells count="245">
    <mergeCell ref="R8:R9"/>
    <mergeCell ref="S8:S9"/>
    <mergeCell ref="T8:T9"/>
    <mergeCell ref="U8:U9"/>
    <mergeCell ref="V8:V9"/>
    <mergeCell ref="W8:W9"/>
    <mergeCell ref="A3:X3"/>
    <mergeCell ref="A5:C6"/>
    <mergeCell ref="H5:X5"/>
    <mergeCell ref="A8:C9"/>
    <mergeCell ref="D8:F9"/>
    <mergeCell ref="G8:I9"/>
    <mergeCell ref="J8:L9"/>
    <mergeCell ref="M8:O9"/>
    <mergeCell ref="P8:P9"/>
    <mergeCell ref="Q8:Q9"/>
    <mergeCell ref="A12:C13"/>
    <mergeCell ref="G12:I13"/>
    <mergeCell ref="P12:P13"/>
    <mergeCell ref="Q12:Q13"/>
    <mergeCell ref="R12:R13"/>
    <mergeCell ref="A10:C11"/>
    <mergeCell ref="D10:F11"/>
    <mergeCell ref="P10:P11"/>
    <mergeCell ref="Q10:Q11"/>
    <mergeCell ref="R10:R11"/>
    <mergeCell ref="S12:S13"/>
    <mergeCell ref="T12:T13"/>
    <mergeCell ref="U12:U13"/>
    <mergeCell ref="V12:V13"/>
    <mergeCell ref="W12:W13"/>
    <mergeCell ref="X12:X13"/>
    <mergeCell ref="T10:T11"/>
    <mergeCell ref="U10:U11"/>
    <mergeCell ref="V10:V11"/>
    <mergeCell ref="W10:W11"/>
    <mergeCell ref="X10:X11"/>
    <mergeCell ref="S10:S11"/>
    <mergeCell ref="A16:C17"/>
    <mergeCell ref="M16:O17"/>
    <mergeCell ref="P16:P17"/>
    <mergeCell ref="Q16:Q17"/>
    <mergeCell ref="R16:R17"/>
    <mergeCell ref="A14:C15"/>
    <mergeCell ref="J14:L15"/>
    <mergeCell ref="P14:P15"/>
    <mergeCell ref="Q14:Q15"/>
    <mergeCell ref="R14:R15"/>
    <mergeCell ref="S16:S17"/>
    <mergeCell ref="T16:T17"/>
    <mergeCell ref="U16:U17"/>
    <mergeCell ref="V16:V17"/>
    <mergeCell ref="W16:W17"/>
    <mergeCell ref="X16:X17"/>
    <mergeCell ref="T14:T15"/>
    <mergeCell ref="U14:U15"/>
    <mergeCell ref="V14:V15"/>
    <mergeCell ref="W14:W15"/>
    <mergeCell ref="X14:X15"/>
    <mergeCell ref="S14:S15"/>
    <mergeCell ref="W20:W21"/>
    <mergeCell ref="A22:C23"/>
    <mergeCell ref="D22:F23"/>
    <mergeCell ref="P22:P23"/>
    <mergeCell ref="Q22:Q23"/>
    <mergeCell ref="R22:R23"/>
    <mergeCell ref="S22:S23"/>
    <mergeCell ref="T22:T23"/>
    <mergeCell ref="U22:U23"/>
    <mergeCell ref="V22:V23"/>
    <mergeCell ref="Q20:Q21"/>
    <mergeCell ref="R20:R21"/>
    <mergeCell ref="S20:S21"/>
    <mergeCell ref="T20:T21"/>
    <mergeCell ref="U20:U21"/>
    <mergeCell ref="V20:V21"/>
    <mergeCell ref="A20:C21"/>
    <mergeCell ref="D20:F21"/>
    <mergeCell ref="G20:I21"/>
    <mergeCell ref="J20:L21"/>
    <mergeCell ref="M20:O21"/>
    <mergeCell ref="P20:P21"/>
    <mergeCell ref="W22:W23"/>
    <mergeCell ref="X22:X23"/>
    <mergeCell ref="A24:C25"/>
    <mergeCell ref="G24:I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X28:X29"/>
    <mergeCell ref="U26:U27"/>
    <mergeCell ref="V26:V27"/>
    <mergeCell ref="W26:W27"/>
    <mergeCell ref="X26:X27"/>
    <mergeCell ref="A28:C29"/>
    <mergeCell ref="M28:O29"/>
    <mergeCell ref="P28:P29"/>
    <mergeCell ref="Q28:Q29"/>
    <mergeCell ref="R28:R29"/>
    <mergeCell ref="S28:S29"/>
    <mergeCell ref="A26:C27"/>
    <mergeCell ref="J26:L27"/>
    <mergeCell ref="P26:P27"/>
    <mergeCell ref="Q26:Q27"/>
    <mergeCell ref="R26:R27"/>
    <mergeCell ref="S26:S27"/>
    <mergeCell ref="T26:T27"/>
    <mergeCell ref="V28:V29"/>
    <mergeCell ref="W28:W29"/>
    <mergeCell ref="A48:C49"/>
    <mergeCell ref="D48:F49"/>
    <mergeCell ref="S48:S49"/>
    <mergeCell ref="T48:T49"/>
    <mergeCell ref="A46:C47"/>
    <mergeCell ref="M46:O47"/>
    <mergeCell ref="S46:S47"/>
    <mergeCell ref="T28:T29"/>
    <mergeCell ref="U28:U29"/>
    <mergeCell ref="A36:C37"/>
    <mergeCell ref="G36:I37"/>
    <mergeCell ref="S36:S37"/>
    <mergeCell ref="T36:T37"/>
    <mergeCell ref="U36:U37"/>
    <mergeCell ref="A40:C41"/>
    <mergeCell ref="M40:O41"/>
    <mergeCell ref="S40:S41"/>
    <mergeCell ref="T40:T41"/>
    <mergeCell ref="U40:U41"/>
    <mergeCell ref="U48:U49"/>
    <mergeCell ref="Y32:Y33"/>
    <mergeCell ref="Z32:Z33"/>
    <mergeCell ref="A34:C35"/>
    <mergeCell ref="D34:F35"/>
    <mergeCell ref="S34:S35"/>
    <mergeCell ref="T34:T35"/>
    <mergeCell ref="U34:U35"/>
    <mergeCell ref="V34:V35"/>
    <mergeCell ref="W34:W35"/>
    <mergeCell ref="X34:X35"/>
    <mergeCell ref="S32:S33"/>
    <mergeCell ref="T32:T33"/>
    <mergeCell ref="U32:U33"/>
    <mergeCell ref="V32:V33"/>
    <mergeCell ref="W32:W33"/>
    <mergeCell ref="X32:X33"/>
    <mergeCell ref="A32:C33"/>
    <mergeCell ref="D32:F33"/>
    <mergeCell ref="G32:I33"/>
    <mergeCell ref="J32:L33"/>
    <mergeCell ref="M32:O33"/>
    <mergeCell ref="P32:R33"/>
    <mergeCell ref="Y34:Y35"/>
    <mergeCell ref="Z34:Z35"/>
    <mergeCell ref="V36:V37"/>
    <mergeCell ref="W36:W37"/>
    <mergeCell ref="X36:X37"/>
    <mergeCell ref="Y36:Y37"/>
    <mergeCell ref="Z36:Z37"/>
    <mergeCell ref="A38:C39"/>
    <mergeCell ref="J38:L39"/>
    <mergeCell ref="S38:S39"/>
    <mergeCell ref="T38:T39"/>
    <mergeCell ref="U38:U39"/>
    <mergeCell ref="V38:V39"/>
    <mergeCell ref="W38:W39"/>
    <mergeCell ref="X38:X39"/>
    <mergeCell ref="Y38:Y39"/>
    <mergeCell ref="Z38:Z39"/>
    <mergeCell ref="V40:V41"/>
    <mergeCell ref="W40:W41"/>
    <mergeCell ref="X40:X41"/>
    <mergeCell ref="Y40:Y41"/>
    <mergeCell ref="Z40:Z41"/>
    <mergeCell ref="A42:C43"/>
    <mergeCell ref="P42:R43"/>
    <mergeCell ref="S42:S43"/>
    <mergeCell ref="T42:T43"/>
    <mergeCell ref="U42:U43"/>
    <mergeCell ref="V42:V43"/>
    <mergeCell ref="W42:W43"/>
    <mergeCell ref="X42:X43"/>
    <mergeCell ref="V48:V49"/>
    <mergeCell ref="W48:W49"/>
    <mergeCell ref="X48:X49"/>
    <mergeCell ref="Y48:Y49"/>
    <mergeCell ref="Z48:Z49"/>
    <mergeCell ref="Y42:Y43"/>
    <mergeCell ref="Z42:Z43"/>
    <mergeCell ref="D46:F47"/>
    <mergeCell ref="G46:I47"/>
    <mergeCell ref="J46:L47"/>
    <mergeCell ref="P46:R47"/>
    <mergeCell ref="Y46:Y47"/>
    <mergeCell ref="Z46:Z47"/>
    <mergeCell ref="T46:T47"/>
    <mergeCell ref="U46:U47"/>
    <mergeCell ref="V46:V47"/>
    <mergeCell ref="W46:W47"/>
    <mergeCell ref="X46:X47"/>
    <mergeCell ref="W50:W51"/>
    <mergeCell ref="X50:X51"/>
    <mergeCell ref="Y50:Y51"/>
    <mergeCell ref="Z50:Z51"/>
    <mergeCell ref="A52:C53"/>
    <mergeCell ref="J52:L53"/>
    <mergeCell ref="S52:S53"/>
    <mergeCell ref="T52:T53"/>
    <mergeCell ref="U52:U53"/>
    <mergeCell ref="V52:V53"/>
    <mergeCell ref="A50:C51"/>
    <mergeCell ref="G50:I51"/>
    <mergeCell ref="S50:S51"/>
    <mergeCell ref="T50:T51"/>
    <mergeCell ref="U50:U51"/>
    <mergeCell ref="V50:V51"/>
    <mergeCell ref="W52:W53"/>
    <mergeCell ref="X52:X53"/>
    <mergeCell ref="Y52:Y53"/>
    <mergeCell ref="Z52:Z53"/>
    <mergeCell ref="Z56:Z57"/>
    <mergeCell ref="W54:W55"/>
    <mergeCell ref="X54:X55"/>
    <mergeCell ref="Y54:Y55"/>
    <mergeCell ref="Z54:Z55"/>
    <mergeCell ref="A56:C57"/>
    <mergeCell ref="P56:R57"/>
    <mergeCell ref="S56:S57"/>
    <mergeCell ref="T56:T57"/>
    <mergeCell ref="U56:U57"/>
    <mergeCell ref="V56:V57"/>
    <mergeCell ref="A54:C55"/>
    <mergeCell ref="M54:O55"/>
    <mergeCell ref="S54:S55"/>
    <mergeCell ref="T54:T55"/>
    <mergeCell ref="U54:U55"/>
    <mergeCell ref="V54:V55"/>
    <mergeCell ref="W56:W57"/>
    <mergeCell ref="X56:X57"/>
    <mergeCell ref="Y56:Y57"/>
  </mergeCells>
  <phoneticPr fontId="10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Z19"/>
  <sheetViews>
    <sheetView workbookViewId="0">
      <selection activeCell="Q37" sqref="Q37"/>
    </sheetView>
  </sheetViews>
  <sheetFormatPr defaultRowHeight="13.5"/>
  <cols>
    <col min="1" max="24" width="3.125" style="28" customWidth="1"/>
    <col min="25" max="25" width="5.75" style="28" bestFit="1" customWidth="1"/>
    <col min="26" max="26" width="5.75" bestFit="1" customWidth="1"/>
  </cols>
  <sheetData>
    <row r="3" spans="1:26">
      <c r="A3" s="93" t="s">
        <v>79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5" spans="1:26" ht="13.5" customHeight="1">
      <c r="A5" s="107" t="s">
        <v>0</v>
      </c>
      <c r="B5" s="108"/>
      <c r="C5" s="108"/>
      <c r="G5" s="29"/>
      <c r="H5" s="109" t="s">
        <v>1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</row>
    <row r="6" spans="1:26">
      <c r="A6" s="108"/>
      <c r="B6" s="108"/>
      <c r="C6" s="108"/>
    </row>
    <row r="7" spans="1:26" ht="14.25" thickBot="1"/>
    <row r="8" spans="1:26">
      <c r="A8" s="48"/>
      <c r="B8" s="49"/>
      <c r="C8" s="50"/>
      <c r="D8" s="94" t="str">
        <f>A10</f>
        <v>北郷</v>
      </c>
      <c r="E8" s="95"/>
      <c r="F8" s="96"/>
      <c r="G8" s="94" t="str">
        <f>A12</f>
        <v>ＮＯＲＴＥ</v>
      </c>
      <c r="H8" s="95"/>
      <c r="I8" s="96"/>
      <c r="J8" s="158" t="str">
        <f>A14</f>
        <v>マオイ</v>
      </c>
      <c r="K8" s="159"/>
      <c r="L8" s="160"/>
      <c r="M8" s="94" t="str">
        <f>A16</f>
        <v>元町</v>
      </c>
      <c r="N8" s="95"/>
      <c r="O8" s="95"/>
      <c r="P8" s="138" t="str">
        <f>A18</f>
        <v>ＤＥＮＯＶＡ</v>
      </c>
      <c r="Q8" s="139"/>
      <c r="R8" s="139"/>
      <c r="S8" s="100" t="s">
        <v>2</v>
      </c>
      <c r="T8" s="80" t="s">
        <v>3</v>
      </c>
      <c r="U8" s="80" t="s">
        <v>4</v>
      </c>
      <c r="V8" s="80" t="s">
        <v>5</v>
      </c>
      <c r="W8" s="80" t="s">
        <v>6</v>
      </c>
      <c r="X8" s="80" t="s">
        <v>7</v>
      </c>
      <c r="Y8" s="80" t="s">
        <v>8</v>
      </c>
      <c r="Z8" s="82" t="s">
        <v>9</v>
      </c>
    </row>
    <row r="9" spans="1:26" ht="14.25" thickBot="1">
      <c r="A9" s="51"/>
      <c r="B9" s="52"/>
      <c r="C9" s="53"/>
      <c r="D9" s="97"/>
      <c r="E9" s="98"/>
      <c r="F9" s="99"/>
      <c r="G9" s="97"/>
      <c r="H9" s="98"/>
      <c r="I9" s="99"/>
      <c r="J9" s="161"/>
      <c r="K9" s="162"/>
      <c r="L9" s="163"/>
      <c r="M9" s="97"/>
      <c r="N9" s="98"/>
      <c r="O9" s="98"/>
      <c r="P9" s="141"/>
      <c r="Q9" s="142"/>
      <c r="R9" s="142"/>
      <c r="S9" s="101"/>
      <c r="T9" s="81"/>
      <c r="U9" s="81"/>
      <c r="V9" s="81"/>
      <c r="W9" s="81"/>
      <c r="X9" s="81"/>
      <c r="Y9" s="81"/>
      <c r="Z9" s="83"/>
    </row>
    <row r="10" spans="1:26">
      <c r="A10" s="48" t="s">
        <v>48</v>
      </c>
      <c r="B10" s="49"/>
      <c r="C10" s="50"/>
      <c r="D10" s="84"/>
      <c r="E10" s="85"/>
      <c r="F10" s="86"/>
      <c r="G10" s="2"/>
      <c r="H10" s="3" t="str">
        <f>IF(G11="","",IF(G11=I11,"△",IF(G11&gt;=I11,"○","●")))</f>
        <v>●</v>
      </c>
      <c r="I10" s="4"/>
      <c r="J10" s="2"/>
      <c r="K10" s="3" t="str">
        <f>IF(J11="","",IF(J11=L11,"△",IF(J11&gt;=L11,"○","●")))</f>
        <v>●</v>
      </c>
      <c r="L10" s="5"/>
      <c r="M10" s="6"/>
      <c r="N10" s="3" t="str">
        <f>IF(M11="","",IF(M11=O11,"△",IF(M11&gt;=O11,"○","●")))</f>
        <v>●</v>
      </c>
      <c r="O10" s="26"/>
      <c r="P10" s="35"/>
      <c r="Q10" s="36" t="str">
        <f>IF(P11="","",IF(P11=R11,"△",IF(P11&gt;=R11,"○","●")))</f>
        <v>●</v>
      </c>
      <c r="R10" s="37"/>
      <c r="S10" s="90">
        <f>IF(AND($H10="",$K10="",$N10="",$Q10=""),"",COUNTIF($D10:$Q10,"○"))</f>
        <v>0</v>
      </c>
      <c r="T10" s="91">
        <f>IF(AND($H10="",$K10="",$N10="",$Q10=""),"",COUNTIF($D10:$Q10,"△"))</f>
        <v>0</v>
      </c>
      <c r="U10" s="91">
        <f>IF(AND($H10="",$K10="",$N10="",$Q10=""),"",COUNTIF($D10:$Q10,"●"))</f>
        <v>4</v>
      </c>
      <c r="V10" s="91">
        <f>IF(S10="","",(S10*3)+(T10*1))</f>
        <v>0</v>
      </c>
      <c r="W10" s="91">
        <f>IF(S10="","",SUM(G11,J11,M11,P11))</f>
        <v>2</v>
      </c>
      <c r="X10" s="91">
        <f>IF(S10="","",SUM(I11,L11,O11,R11))</f>
        <v>12</v>
      </c>
      <c r="Y10" s="91">
        <f>IF(S10="","",W10-X10)</f>
        <v>-10</v>
      </c>
      <c r="Z10" s="92">
        <v>5</v>
      </c>
    </row>
    <row r="11" spans="1:26" ht="14.25" thickBot="1">
      <c r="A11" s="73"/>
      <c r="B11" s="74"/>
      <c r="C11" s="75"/>
      <c r="D11" s="87"/>
      <c r="E11" s="88"/>
      <c r="F11" s="89"/>
      <c r="G11" s="7">
        <f>IF(F13="","",F13)</f>
        <v>0</v>
      </c>
      <c r="H11" s="8" t="s">
        <v>10</v>
      </c>
      <c r="I11" s="9">
        <f>IF(D13="","",D13)</f>
        <v>4</v>
      </c>
      <c r="J11" s="7">
        <f>IF(F15="","",F15)</f>
        <v>1</v>
      </c>
      <c r="K11" s="8" t="s">
        <v>10</v>
      </c>
      <c r="L11" s="9">
        <f>IF(D15="","",D15)</f>
        <v>4</v>
      </c>
      <c r="M11" s="7">
        <f>IF(F17="","",F17)</f>
        <v>1</v>
      </c>
      <c r="N11" s="8" t="s">
        <v>10</v>
      </c>
      <c r="O11" s="8">
        <f>IF(D17="","",D17)</f>
        <v>3</v>
      </c>
      <c r="P11" s="7">
        <f>IF(F19="","",F19)</f>
        <v>0</v>
      </c>
      <c r="Q11" s="8" t="s">
        <v>10</v>
      </c>
      <c r="R11" s="38">
        <f>IF(D19="","",D19)</f>
        <v>1</v>
      </c>
      <c r="S11" s="68"/>
      <c r="T11" s="70"/>
      <c r="U11" s="70"/>
      <c r="V11" s="70"/>
      <c r="W11" s="70"/>
      <c r="X11" s="70"/>
      <c r="Y11" s="70"/>
      <c r="Z11" s="47"/>
    </row>
    <row r="12" spans="1:26">
      <c r="A12" s="48" t="s">
        <v>80</v>
      </c>
      <c r="B12" s="49"/>
      <c r="C12" s="50"/>
      <c r="D12" s="10"/>
      <c r="E12" s="11" t="str">
        <f>IF(D13="","",IF(D13=F13,"△",IF(D13&gt;=F13,"○","●")))</f>
        <v>○</v>
      </c>
      <c r="F12" s="12"/>
      <c r="G12" s="54"/>
      <c r="H12" s="55"/>
      <c r="I12" s="76"/>
      <c r="J12" s="6"/>
      <c r="K12" s="11" t="str">
        <f>IF(J13="","",IF(J13=L13,"△",IF(J13&gt;=L13,"○","●")))</f>
        <v>○</v>
      </c>
      <c r="L12" s="13"/>
      <c r="M12" s="6"/>
      <c r="N12" s="11" t="str">
        <f>IF(M13="","",IF(M13=O13,"△",IF(M13&gt;=O13,"○","●")))</f>
        <v>△</v>
      </c>
      <c r="O12" s="27"/>
      <c r="P12" s="2"/>
      <c r="Q12" s="11" t="str">
        <f>IF(P13="","",IF(P13=R13,"△",IF(P13&gt;=R13,"○","●")))</f>
        <v>○</v>
      </c>
      <c r="R12" s="39"/>
      <c r="S12" s="67">
        <f>IF(AND($E12="",$K12="",$N12="",$Q12=""),"",COUNTIF($D12:$Q12,"○"))</f>
        <v>3</v>
      </c>
      <c r="T12" s="69">
        <f>IF(AND($E12="",$K12="",$N12="",$Q12=""),"",COUNTIF($D12:$Q12,"△"))</f>
        <v>1</v>
      </c>
      <c r="U12" s="69">
        <f>IF(AND($E12="",$K12="",$N12="",$Q12=""),"",COUNTIF($D12:$Q12,"●"))</f>
        <v>0</v>
      </c>
      <c r="V12" s="71">
        <f>IF(S12="","",(S12*3)+(T12*1))</f>
        <v>10</v>
      </c>
      <c r="W12" s="71">
        <f>IF(S12="","",SUM(D13,J13,M13,P13))</f>
        <v>9</v>
      </c>
      <c r="X12" s="71">
        <f>IF(S12="","",SUM(F13,L13,O13,R13))</f>
        <v>0</v>
      </c>
      <c r="Y12" s="71">
        <f>IF(S12="","",W12-X12)</f>
        <v>9</v>
      </c>
      <c r="Z12" s="47">
        <v>1</v>
      </c>
    </row>
    <row r="13" spans="1:26" ht="14.25" thickBot="1">
      <c r="A13" s="73"/>
      <c r="B13" s="74"/>
      <c r="C13" s="75"/>
      <c r="D13" s="14">
        <v>4</v>
      </c>
      <c r="E13" s="15" t="s">
        <v>10</v>
      </c>
      <c r="F13" s="16">
        <v>0</v>
      </c>
      <c r="G13" s="77"/>
      <c r="H13" s="78"/>
      <c r="I13" s="79"/>
      <c r="J13" s="17">
        <f>IF(I15="","",I15)</f>
        <v>1</v>
      </c>
      <c r="K13" s="18" t="s">
        <v>10</v>
      </c>
      <c r="L13" s="19">
        <f>IF(G15="","",G15)</f>
        <v>0</v>
      </c>
      <c r="M13" s="17">
        <f>IF(I17="","",I17)</f>
        <v>0</v>
      </c>
      <c r="N13" s="18" t="s">
        <v>10</v>
      </c>
      <c r="O13" s="18">
        <f>IF(G17="","",G17)</f>
        <v>0</v>
      </c>
      <c r="P13" s="17">
        <f>IF(I19="","",I19)</f>
        <v>4</v>
      </c>
      <c r="Q13" s="18" t="s">
        <v>10</v>
      </c>
      <c r="R13" s="40">
        <f>IF(G19="","",G19)</f>
        <v>0</v>
      </c>
      <c r="S13" s="68"/>
      <c r="T13" s="70"/>
      <c r="U13" s="70"/>
      <c r="V13" s="72"/>
      <c r="W13" s="72"/>
      <c r="X13" s="72"/>
      <c r="Y13" s="72"/>
      <c r="Z13" s="47"/>
    </row>
    <row r="14" spans="1:26">
      <c r="A14" s="48" t="s">
        <v>66</v>
      </c>
      <c r="B14" s="49"/>
      <c r="C14" s="50"/>
      <c r="D14" s="10"/>
      <c r="E14" s="11" t="str">
        <f>IF(D15="","",IF(D15=F15,"△",IF(D15&gt;=F15,"○","●")))</f>
        <v>○</v>
      </c>
      <c r="F14" s="12"/>
      <c r="G14" s="11"/>
      <c r="H14" s="11" t="str">
        <f>IF(G15="","",IF(G15=I15,"△",IF(G15&gt;=I15,"○","●")))</f>
        <v>●</v>
      </c>
      <c r="I14" s="12"/>
      <c r="J14" s="54"/>
      <c r="K14" s="55"/>
      <c r="L14" s="76"/>
      <c r="M14" s="6"/>
      <c r="N14" s="11" t="str">
        <f>IF(M15="","",IF(M15=O15,"△",IF(M15&gt;=O15,"○","●")))</f>
        <v>●</v>
      </c>
      <c r="O14" s="27"/>
      <c r="P14" s="2"/>
      <c r="Q14" s="11" t="str">
        <f>IF(P15="","",IF(P15=R15,"△",IF(P15&gt;=R15,"○","●")))</f>
        <v>○</v>
      </c>
      <c r="R14" s="39"/>
      <c r="S14" s="67">
        <f>IF(AND($E14="",$H14="",$N14="",$Q14=""),"",COUNTIF($D14:$Q14,"○"))</f>
        <v>2</v>
      </c>
      <c r="T14" s="69">
        <f>IF(AND($E14="",$H14="",$N14="",$Q14=""),"",COUNTIF($D14:$Q14,"△"))</f>
        <v>0</v>
      </c>
      <c r="U14" s="69">
        <f>IF(AND($E14="",$H14="",$N14="",$Q14=""),"",COUNTIF($D14:$Q14,"●"))</f>
        <v>2</v>
      </c>
      <c r="V14" s="71">
        <f>IF(S14="","",(S14*3)+(T14*1))</f>
        <v>6</v>
      </c>
      <c r="W14" s="71">
        <f>IF(S14="","",SUM(D15,G15,M15,P15))</f>
        <v>7</v>
      </c>
      <c r="X14" s="71">
        <f>IF(S14="","",SUM(F15,I15,O15,R15))</f>
        <v>4</v>
      </c>
      <c r="Y14" s="71">
        <f>IF(S14="","",W14-X14)</f>
        <v>3</v>
      </c>
      <c r="Z14" s="47">
        <v>3</v>
      </c>
    </row>
    <row r="15" spans="1:26" ht="14.25" thickBot="1">
      <c r="A15" s="73"/>
      <c r="B15" s="74"/>
      <c r="C15" s="75"/>
      <c r="D15" s="14">
        <v>4</v>
      </c>
      <c r="E15" s="15" t="s">
        <v>10</v>
      </c>
      <c r="F15" s="16">
        <v>1</v>
      </c>
      <c r="G15" s="14">
        <v>0</v>
      </c>
      <c r="H15" s="15" t="s">
        <v>10</v>
      </c>
      <c r="I15" s="16">
        <v>1</v>
      </c>
      <c r="J15" s="77"/>
      <c r="K15" s="78"/>
      <c r="L15" s="79"/>
      <c r="M15" s="17">
        <f>IF(L17="","",L17)</f>
        <v>0</v>
      </c>
      <c r="N15" s="18" t="s">
        <v>10</v>
      </c>
      <c r="O15" s="18">
        <f>IF(J17="","",J17)</f>
        <v>1</v>
      </c>
      <c r="P15" s="17">
        <f>IF(L19="","",L19)</f>
        <v>3</v>
      </c>
      <c r="Q15" s="18" t="s">
        <v>10</v>
      </c>
      <c r="R15" s="40">
        <f>IF(J19="","",J19)</f>
        <v>1</v>
      </c>
      <c r="S15" s="68"/>
      <c r="T15" s="70"/>
      <c r="U15" s="70"/>
      <c r="V15" s="72"/>
      <c r="W15" s="72"/>
      <c r="X15" s="72"/>
      <c r="Y15" s="72"/>
      <c r="Z15" s="47"/>
    </row>
    <row r="16" spans="1:26">
      <c r="A16" s="48" t="s">
        <v>23</v>
      </c>
      <c r="B16" s="49"/>
      <c r="C16" s="50"/>
      <c r="D16" s="25"/>
      <c r="E16" s="20" t="str">
        <f>IF(D17="","",IF(D17=F17,"△",IF(D17&gt;=F17,"○","●")))</f>
        <v>○</v>
      </c>
      <c r="F16" s="21"/>
      <c r="G16" s="20"/>
      <c r="H16" s="20" t="str">
        <f>IF(G17="","",IF(G17=I17,"△",IF(G17&gt;=I17,"○","●")))</f>
        <v>△</v>
      </c>
      <c r="I16" s="21"/>
      <c r="J16" s="20"/>
      <c r="K16" s="20" t="str">
        <f>IF(J17="","",IF(J17=L17,"△",IF(J17&gt;=L17,"○","●")))</f>
        <v>○</v>
      </c>
      <c r="L16" s="21"/>
      <c r="M16" s="54"/>
      <c r="N16" s="55"/>
      <c r="O16" s="55"/>
      <c r="P16" s="2"/>
      <c r="Q16" s="11" t="str">
        <f>IF(P17="","",IF(P17=R17,"△",IF(P17&gt;=R17,"○","●")))</f>
        <v>○</v>
      </c>
      <c r="R16" s="39"/>
      <c r="S16" s="67">
        <f>IF(AND($E16="",$H16="",$N16="",$Q16=""),"",COUNTIF($D16:$Q16,"○"))</f>
        <v>3</v>
      </c>
      <c r="T16" s="69">
        <f>IF(AND($E16="",$H16="",$N16="",$Q16=""),"",COUNTIF($D16:$Q16,"△"))</f>
        <v>1</v>
      </c>
      <c r="U16" s="69">
        <f>IF(AND($E16="",$H16="",$N16="",$Q16=""),"",COUNTIF($D16:$Q16,"●"))</f>
        <v>0</v>
      </c>
      <c r="V16" s="71">
        <f>IF(S16="","",(S16*3)+(T16*1))</f>
        <v>10</v>
      </c>
      <c r="W16" s="71">
        <f>IF(S16="","",SUM(D17,J17,G17,P17))</f>
        <v>6</v>
      </c>
      <c r="X16" s="71">
        <f>IF(S16="","",SUM(F17,I17,L17,R17))</f>
        <v>1</v>
      </c>
      <c r="Y16" s="71">
        <f>IF(S16="","",W16-X16)</f>
        <v>5</v>
      </c>
      <c r="Z16" s="47">
        <v>2</v>
      </c>
    </row>
    <row r="17" spans="1:26" ht="14.25" thickBot="1">
      <c r="A17" s="51"/>
      <c r="B17" s="52"/>
      <c r="C17" s="53"/>
      <c r="D17" s="30">
        <v>3</v>
      </c>
      <c r="E17" s="31" t="s">
        <v>10</v>
      </c>
      <c r="F17" s="32">
        <v>1</v>
      </c>
      <c r="G17" s="30">
        <v>0</v>
      </c>
      <c r="H17" s="31" t="s">
        <v>10</v>
      </c>
      <c r="I17" s="32">
        <v>0</v>
      </c>
      <c r="J17" s="30">
        <v>1</v>
      </c>
      <c r="K17" s="31" t="s">
        <v>10</v>
      </c>
      <c r="L17" s="32">
        <v>0</v>
      </c>
      <c r="M17" s="65"/>
      <c r="N17" s="66"/>
      <c r="O17" s="66"/>
      <c r="P17" s="17">
        <f>IF(O19="","",O19)</f>
        <v>2</v>
      </c>
      <c r="Q17" s="18" t="s">
        <v>10</v>
      </c>
      <c r="R17" s="40">
        <f>IF(M19="","",M19)</f>
        <v>0</v>
      </c>
      <c r="S17" s="68"/>
      <c r="T17" s="70"/>
      <c r="U17" s="70"/>
      <c r="V17" s="72"/>
      <c r="W17" s="72"/>
      <c r="X17" s="72"/>
      <c r="Y17" s="72"/>
      <c r="Z17" s="47"/>
    </row>
    <row r="18" spans="1:26">
      <c r="A18" s="147" t="s">
        <v>61</v>
      </c>
      <c r="B18" s="148"/>
      <c r="C18" s="149"/>
      <c r="D18" s="34"/>
      <c r="E18" s="20" t="str">
        <f>IF(D19="","",IF(D19=F19,"△",IF(D19&gt;=F19,"○","●")))</f>
        <v>○</v>
      </c>
      <c r="F18" s="21"/>
      <c r="G18" s="25"/>
      <c r="H18" s="20" t="str">
        <f t="shared" ref="H18" si="0">IF(G19="","",IF(G19=I19,"△",IF(G19&gt;=I19,"○","●")))</f>
        <v>●</v>
      </c>
      <c r="I18" s="21"/>
      <c r="J18" s="25"/>
      <c r="K18" s="20" t="str">
        <f t="shared" ref="K18" si="1">IF(J19="","",IF(J19=L19,"△",IF(J19&gt;=L19,"○","●")))</f>
        <v>●</v>
      </c>
      <c r="L18" s="21"/>
      <c r="M18" s="25"/>
      <c r="N18" s="20" t="str">
        <f t="shared" ref="N18" si="2">IF(M19="","",IF(M19=O19,"△",IF(M19&gt;=O19,"○","●")))</f>
        <v>●</v>
      </c>
      <c r="O18" s="21"/>
      <c r="P18" s="54"/>
      <c r="Q18" s="55"/>
      <c r="R18" s="55"/>
      <c r="S18" s="58">
        <f>IF(AND($E18="",$H18="",$K18="",$N18=""),"",COUNTIF($D18:$N18,"○"))</f>
        <v>1</v>
      </c>
      <c r="T18" s="60">
        <f>IF(AND($E18="",$H18="",$K18="",$N18=""),"",COUNTIF($D18:$Q18,"△"))</f>
        <v>0</v>
      </c>
      <c r="U18" s="60">
        <f>IF(AND($E18="",$H18="",$K18="",$N18=""),"",COUNTIF($D18:$Q18,"●"))</f>
        <v>3</v>
      </c>
      <c r="V18" s="62">
        <f>IF(S18="","",(S18*3)+(T18*1))</f>
        <v>3</v>
      </c>
      <c r="W18" s="62">
        <f>IF(S18="","",SUM(D19,J19,G19,M19))</f>
        <v>2</v>
      </c>
      <c r="X18" s="62">
        <f>IF(S18="","",SUM(F19,I19,L19,O19))</f>
        <v>9</v>
      </c>
      <c r="Y18" s="62">
        <f>IF(S18="","",W18-X18)</f>
        <v>-7</v>
      </c>
      <c r="Z18" s="47">
        <v>4</v>
      </c>
    </row>
    <row r="19" spans="1:26" ht="14.25" thickBot="1">
      <c r="A19" s="164"/>
      <c r="B19" s="165"/>
      <c r="C19" s="166"/>
      <c r="D19" s="33">
        <v>1</v>
      </c>
      <c r="E19" s="23" t="s">
        <v>10</v>
      </c>
      <c r="F19" s="24">
        <v>0</v>
      </c>
      <c r="G19" s="22">
        <v>0</v>
      </c>
      <c r="H19" s="23" t="s">
        <v>10</v>
      </c>
      <c r="I19" s="24">
        <v>4</v>
      </c>
      <c r="J19" s="22">
        <v>1</v>
      </c>
      <c r="K19" s="23" t="s">
        <v>10</v>
      </c>
      <c r="L19" s="24">
        <v>3</v>
      </c>
      <c r="M19" s="22">
        <v>0</v>
      </c>
      <c r="N19" s="23" t="s">
        <v>10</v>
      </c>
      <c r="O19" s="24">
        <v>2</v>
      </c>
      <c r="P19" s="56"/>
      <c r="Q19" s="57"/>
      <c r="R19" s="57"/>
      <c r="S19" s="59"/>
      <c r="T19" s="61"/>
      <c r="U19" s="61"/>
      <c r="V19" s="63"/>
      <c r="W19" s="63"/>
      <c r="X19" s="63"/>
      <c r="Y19" s="63"/>
      <c r="Z19" s="64"/>
    </row>
  </sheetData>
  <mergeCells count="67">
    <mergeCell ref="A3:X3"/>
    <mergeCell ref="A5:C6"/>
    <mergeCell ref="H5:X5"/>
    <mergeCell ref="A8:C9"/>
    <mergeCell ref="D8:F9"/>
    <mergeCell ref="G8:I9"/>
    <mergeCell ref="J8:L9"/>
    <mergeCell ref="M8:O9"/>
    <mergeCell ref="X8:X9"/>
    <mergeCell ref="Y8:Y9"/>
    <mergeCell ref="Z8:Z9"/>
    <mergeCell ref="A10:C11"/>
    <mergeCell ref="D10:F11"/>
    <mergeCell ref="S10:S11"/>
    <mergeCell ref="T10:T11"/>
    <mergeCell ref="U10:U11"/>
    <mergeCell ref="V10:V11"/>
    <mergeCell ref="W10:W11"/>
    <mergeCell ref="P8:R9"/>
    <mergeCell ref="S8:S9"/>
    <mergeCell ref="T8:T9"/>
    <mergeCell ref="U8:U9"/>
    <mergeCell ref="V8:V9"/>
    <mergeCell ref="W8:W9"/>
    <mergeCell ref="X10:X11"/>
    <mergeCell ref="Y10:Y11"/>
    <mergeCell ref="Z10:Z11"/>
    <mergeCell ref="A12:C13"/>
    <mergeCell ref="G12:I13"/>
    <mergeCell ref="S12:S13"/>
    <mergeCell ref="T12:T13"/>
    <mergeCell ref="U12:U13"/>
    <mergeCell ref="V12:V13"/>
    <mergeCell ref="W12:W13"/>
    <mergeCell ref="X12:X13"/>
    <mergeCell ref="Y12:Y13"/>
    <mergeCell ref="Z12:Z13"/>
    <mergeCell ref="A14:C15"/>
    <mergeCell ref="J14:L15"/>
    <mergeCell ref="S14:S15"/>
    <mergeCell ref="T14:T15"/>
    <mergeCell ref="U14:U15"/>
    <mergeCell ref="A16:C17"/>
    <mergeCell ref="M16:O17"/>
    <mergeCell ref="S16:S17"/>
    <mergeCell ref="T16:T17"/>
    <mergeCell ref="U16:U17"/>
    <mergeCell ref="V18:V19"/>
    <mergeCell ref="W18:W19"/>
    <mergeCell ref="X14:X15"/>
    <mergeCell ref="Y14:Y15"/>
    <mergeCell ref="Z14:Z15"/>
    <mergeCell ref="V16:V17"/>
    <mergeCell ref="W16:W17"/>
    <mergeCell ref="X18:X19"/>
    <mergeCell ref="Y18:Y19"/>
    <mergeCell ref="Z18:Z19"/>
    <mergeCell ref="X16:X17"/>
    <mergeCell ref="Y16:Y17"/>
    <mergeCell ref="Z16:Z17"/>
    <mergeCell ref="V14:V15"/>
    <mergeCell ref="W14:W15"/>
    <mergeCell ref="A18:C19"/>
    <mergeCell ref="P18:R19"/>
    <mergeCell ref="S18:S19"/>
    <mergeCell ref="T18:T19"/>
    <mergeCell ref="U18:U19"/>
  </mergeCells>
  <phoneticPr fontId="10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Z60"/>
  <sheetViews>
    <sheetView topLeftCell="A37" workbookViewId="0">
      <selection activeCell="AA59" sqref="AA59"/>
    </sheetView>
  </sheetViews>
  <sheetFormatPr defaultRowHeight="13.5"/>
  <cols>
    <col min="1" max="15" width="3.125" style="28" customWidth="1"/>
    <col min="16" max="18" width="3.75" style="28" bestFit="1" customWidth="1"/>
    <col min="19" max="25" width="5.75" style="28" bestFit="1" customWidth="1"/>
    <col min="26" max="26" width="5.75" bestFit="1" customWidth="1"/>
  </cols>
  <sheetData>
    <row r="3" spans="1:24">
      <c r="A3" s="93" t="s">
        <v>81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5" spans="1:24" ht="13.5" customHeight="1">
      <c r="A5" s="107" t="s">
        <v>0</v>
      </c>
      <c r="B5" s="108"/>
      <c r="C5" s="108"/>
      <c r="G5" s="29"/>
      <c r="H5" s="109" t="s">
        <v>1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</row>
    <row r="6" spans="1:24">
      <c r="A6" s="108"/>
      <c r="B6" s="108"/>
      <c r="C6" s="108"/>
    </row>
    <row r="7" spans="1:24" ht="14.25" thickBot="1"/>
    <row r="8" spans="1:24" s="28" customFormat="1">
      <c r="A8" s="48"/>
      <c r="B8" s="49"/>
      <c r="C8" s="50"/>
      <c r="D8" s="94" t="str">
        <f>A10</f>
        <v>北郷</v>
      </c>
      <c r="E8" s="95"/>
      <c r="F8" s="96"/>
      <c r="G8" s="94" t="str">
        <f>A12</f>
        <v>元町</v>
      </c>
      <c r="H8" s="95"/>
      <c r="I8" s="96"/>
      <c r="J8" s="138" t="str">
        <f>A14</f>
        <v>ＤＥＮＯＶＡ</v>
      </c>
      <c r="K8" s="139"/>
      <c r="L8" s="140"/>
      <c r="M8" s="94" t="str">
        <f>A16</f>
        <v>前田北</v>
      </c>
      <c r="N8" s="95"/>
      <c r="O8" s="95"/>
      <c r="P8" s="100" t="s">
        <v>2</v>
      </c>
      <c r="Q8" s="80" t="s">
        <v>3</v>
      </c>
      <c r="R8" s="80" t="s">
        <v>4</v>
      </c>
      <c r="S8" s="80" t="s">
        <v>5</v>
      </c>
      <c r="T8" s="80" t="s">
        <v>6</v>
      </c>
      <c r="U8" s="80" t="s">
        <v>7</v>
      </c>
      <c r="V8" s="80" t="s">
        <v>8</v>
      </c>
      <c r="W8" s="82" t="s">
        <v>9</v>
      </c>
      <c r="X8" s="1"/>
    </row>
    <row r="9" spans="1:24" s="28" customFormat="1" ht="14.25" thickBot="1">
      <c r="A9" s="51"/>
      <c r="B9" s="52"/>
      <c r="C9" s="53"/>
      <c r="D9" s="97"/>
      <c r="E9" s="98"/>
      <c r="F9" s="99"/>
      <c r="G9" s="97"/>
      <c r="H9" s="98"/>
      <c r="I9" s="99"/>
      <c r="J9" s="141"/>
      <c r="K9" s="142"/>
      <c r="L9" s="143"/>
      <c r="M9" s="97"/>
      <c r="N9" s="98"/>
      <c r="O9" s="98"/>
      <c r="P9" s="101"/>
      <c r="Q9" s="81"/>
      <c r="R9" s="81"/>
      <c r="S9" s="81"/>
      <c r="T9" s="81"/>
      <c r="U9" s="81"/>
      <c r="V9" s="81"/>
      <c r="W9" s="83"/>
      <c r="X9" s="1"/>
    </row>
    <row r="10" spans="1:24" s="28" customFormat="1" ht="13.5" customHeight="1">
      <c r="A10" s="48" t="s">
        <v>48</v>
      </c>
      <c r="B10" s="49"/>
      <c r="C10" s="50"/>
      <c r="D10" s="84"/>
      <c r="E10" s="85"/>
      <c r="F10" s="86"/>
      <c r="G10" s="2"/>
      <c r="H10" s="3" t="str">
        <f>IF(G11="","",IF(G11=I11,"△",IF(G11&gt;=I11,"○","●")))</f>
        <v>●</v>
      </c>
      <c r="I10" s="4"/>
      <c r="J10" s="2"/>
      <c r="K10" s="3" t="str">
        <f>IF(J11="","",IF(J11=L11,"△",IF(J11&gt;=L11,"○","●")))</f>
        <v>●</v>
      </c>
      <c r="L10" s="5"/>
      <c r="M10" s="6"/>
      <c r="N10" s="3" t="str">
        <f>IF(M11="","",IF(M11=O11,"△",IF(M11&gt;=O11,"○","●")))</f>
        <v>●</v>
      </c>
      <c r="O10" s="26"/>
      <c r="P10" s="90">
        <f>IF(AND($H10="",$K10="",$N10=""),"",COUNTIF($D10:$N10,"○"))</f>
        <v>0</v>
      </c>
      <c r="Q10" s="91">
        <f>IF(AND($H10="",$K10="",$N10=""),"",COUNTIF($D10:$N10,"△"))</f>
        <v>0</v>
      </c>
      <c r="R10" s="91">
        <f>IF(AND($H10="",$K10="",$N10=""),"",COUNTIF($D10:$N10,"●"))</f>
        <v>3</v>
      </c>
      <c r="S10" s="91">
        <f>IF(P10="","",(P10*3)+(Q10*1))</f>
        <v>0</v>
      </c>
      <c r="T10" s="91">
        <f>IF(P10="","",SUM(G11,J11,M11))</f>
        <v>2</v>
      </c>
      <c r="U10" s="91">
        <f>IF(P10="","",SUM(I11,L11,O11))</f>
        <v>10</v>
      </c>
      <c r="V10" s="91">
        <f>IF(P10="","",T10-U10)</f>
        <v>-8</v>
      </c>
      <c r="W10" s="106">
        <f>IF(X10="","",RANK(X10,$X10:$X17,0))</f>
        <v>4</v>
      </c>
      <c r="X10" s="104">
        <f>IF(V10="","",$S10*100+$V10*10+T10)</f>
        <v>-78</v>
      </c>
    </row>
    <row r="11" spans="1:24" s="28" customFormat="1" ht="14.25" customHeight="1" thickBot="1">
      <c r="A11" s="73"/>
      <c r="B11" s="74"/>
      <c r="C11" s="75"/>
      <c r="D11" s="87"/>
      <c r="E11" s="88"/>
      <c r="F11" s="89"/>
      <c r="G11" s="7">
        <f>IF(F13="","",F13)</f>
        <v>1</v>
      </c>
      <c r="H11" s="8" t="s">
        <v>10</v>
      </c>
      <c r="I11" s="9">
        <f>IF(D13="","",D13)</f>
        <v>5</v>
      </c>
      <c r="J11" s="7">
        <f>IF(F15="","",F15)</f>
        <v>0</v>
      </c>
      <c r="K11" s="8" t="s">
        <v>10</v>
      </c>
      <c r="L11" s="9">
        <f>IF(D15="","",D15)</f>
        <v>3</v>
      </c>
      <c r="M11" s="7">
        <f>IF(F17="","",F17)</f>
        <v>1</v>
      </c>
      <c r="N11" s="8" t="s">
        <v>10</v>
      </c>
      <c r="O11" s="8">
        <f>IF(D17="","",D17)</f>
        <v>2</v>
      </c>
      <c r="P11" s="68"/>
      <c r="Q11" s="70"/>
      <c r="R11" s="70"/>
      <c r="S11" s="70"/>
      <c r="T11" s="70"/>
      <c r="U11" s="70"/>
      <c r="V11" s="70"/>
      <c r="W11" s="103"/>
      <c r="X11" s="104"/>
    </row>
    <row r="12" spans="1:24" s="28" customFormat="1" ht="13.5" customHeight="1">
      <c r="A12" s="48" t="s">
        <v>23</v>
      </c>
      <c r="B12" s="49"/>
      <c r="C12" s="50"/>
      <c r="D12" s="10"/>
      <c r="E12" s="11" t="str">
        <f>IF(D13="","",IF(D13=F13,"△",IF(D13&gt;=F13,"○","●")))</f>
        <v>○</v>
      </c>
      <c r="F12" s="12"/>
      <c r="G12" s="54"/>
      <c r="H12" s="55"/>
      <c r="I12" s="76"/>
      <c r="J12" s="6"/>
      <c r="K12" s="11" t="str">
        <f>IF(J13="","",IF(J13=L13,"△",IF(J13&gt;=L13,"○","●")))</f>
        <v>△</v>
      </c>
      <c r="L12" s="13"/>
      <c r="M12" s="6"/>
      <c r="N12" s="11" t="str">
        <f>IF(M13="","",IF(M13=O13,"△",IF(M13&gt;=O13,"○","●")))</f>
        <v>○</v>
      </c>
      <c r="O12" s="27"/>
      <c r="P12" s="67">
        <f>IF(AND($E12="",$K12="",$N12=""),"",COUNTIF($D12:$N12,"○"))</f>
        <v>2</v>
      </c>
      <c r="Q12" s="69">
        <f>IF(AND($E12="",$K12="",$N12=""),"",COUNTIF($D12:$N12,"△"))</f>
        <v>1</v>
      </c>
      <c r="R12" s="69">
        <f>IF(AND($E12="",$K12="",$N12=""),"",COUNTIF($D12:$N12,"●"))</f>
        <v>0</v>
      </c>
      <c r="S12" s="71">
        <f>IF(P12="","",(P12*3)+(Q12*1))</f>
        <v>7</v>
      </c>
      <c r="T12" s="71">
        <f>IF(P12="","",SUM(D13,J13,M13))</f>
        <v>7</v>
      </c>
      <c r="U12" s="71">
        <f>IF(P12="","",SUM(F13,L13,O13))</f>
        <v>1</v>
      </c>
      <c r="V12" s="71">
        <f>IF(P12="","",T12-U12)</f>
        <v>6</v>
      </c>
      <c r="W12" s="102">
        <f>IF(X12="","",RANK(X12,$X10:$X17,0))</f>
        <v>1</v>
      </c>
      <c r="X12" s="104">
        <f>IF(V12="","",$S12*100+$V12*10+T12)</f>
        <v>767</v>
      </c>
    </row>
    <row r="13" spans="1:24" s="28" customFormat="1" ht="14.25" customHeight="1" thickBot="1">
      <c r="A13" s="73"/>
      <c r="B13" s="74"/>
      <c r="C13" s="75"/>
      <c r="D13" s="14">
        <v>5</v>
      </c>
      <c r="E13" s="15" t="s">
        <v>10</v>
      </c>
      <c r="F13" s="16">
        <v>1</v>
      </c>
      <c r="G13" s="77"/>
      <c r="H13" s="78"/>
      <c r="I13" s="79"/>
      <c r="J13" s="17">
        <f>IF(I15="","",I15)</f>
        <v>0</v>
      </c>
      <c r="K13" s="18" t="s">
        <v>10</v>
      </c>
      <c r="L13" s="19">
        <f>IF(G15="","",G15)</f>
        <v>0</v>
      </c>
      <c r="M13" s="17">
        <f>IF(I17="","",I17)</f>
        <v>2</v>
      </c>
      <c r="N13" s="18" t="s">
        <v>10</v>
      </c>
      <c r="O13" s="18">
        <f>IF(G17="","",G17)</f>
        <v>0</v>
      </c>
      <c r="P13" s="68"/>
      <c r="Q13" s="70"/>
      <c r="R13" s="70"/>
      <c r="S13" s="72"/>
      <c r="T13" s="72"/>
      <c r="U13" s="72"/>
      <c r="V13" s="72"/>
      <c r="W13" s="103"/>
      <c r="X13" s="104"/>
    </row>
    <row r="14" spans="1:24" s="28" customFormat="1" ht="13.5" customHeight="1">
      <c r="A14" s="147" t="s">
        <v>61</v>
      </c>
      <c r="B14" s="148"/>
      <c r="C14" s="149"/>
      <c r="D14" s="10"/>
      <c r="E14" s="11" t="str">
        <f>IF(D15="","",IF(D15=F15,"△",IF(D15&gt;=F15,"○","●")))</f>
        <v>○</v>
      </c>
      <c r="F14" s="12"/>
      <c r="G14" s="11"/>
      <c r="H14" s="11" t="str">
        <f>IF(G15="","",IF(G15=I15,"△",IF(G15&gt;=I15,"○","●")))</f>
        <v>△</v>
      </c>
      <c r="I14" s="12"/>
      <c r="J14" s="54"/>
      <c r="K14" s="55"/>
      <c r="L14" s="76"/>
      <c r="M14" s="6"/>
      <c r="N14" s="11" t="str">
        <f>IF(M15="","",IF(M15=O15,"△",IF(M15&gt;=O15,"○","●")))</f>
        <v>○</v>
      </c>
      <c r="O14" s="27"/>
      <c r="P14" s="67">
        <f>IF(AND($E14="",$H14="",$N14=""),"",COUNTIF($D14:$N14,"○"))</f>
        <v>2</v>
      </c>
      <c r="Q14" s="69">
        <f>IF(AND($E14="",$H14="",$N14=""),"",COUNTIF($D14:$N14,"△"))</f>
        <v>1</v>
      </c>
      <c r="R14" s="69">
        <f>IF(AND($E14="",$H14="",$N14=""),"",COUNTIF($D14:$N14,"●"))</f>
        <v>0</v>
      </c>
      <c r="S14" s="71">
        <f>IF(P14="","",(P14*3)+(Q14*1))</f>
        <v>7</v>
      </c>
      <c r="T14" s="71">
        <f>IF(P14="","",SUM(G15,D15,M15))</f>
        <v>5</v>
      </c>
      <c r="U14" s="71">
        <f>IF(P14="","",SUM(F15,I15,O15))</f>
        <v>1</v>
      </c>
      <c r="V14" s="71">
        <f>IF(P14="","",T14-U14)</f>
        <v>4</v>
      </c>
      <c r="W14" s="102">
        <f>IF(X14="","",RANK(X14,$X10:$X17,0))</f>
        <v>2</v>
      </c>
      <c r="X14" s="104">
        <f>IF(V14="","",$S14*100+$V14*10+T14)</f>
        <v>745</v>
      </c>
    </row>
    <row r="15" spans="1:24" s="28" customFormat="1" ht="14.25" customHeight="1" thickBot="1">
      <c r="A15" s="150"/>
      <c r="B15" s="151"/>
      <c r="C15" s="152"/>
      <c r="D15" s="14">
        <v>3</v>
      </c>
      <c r="E15" s="15" t="s">
        <v>10</v>
      </c>
      <c r="F15" s="16">
        <v>0</v>
      </c>
      <c r="G15" s="14">
        <v>0</v>
      </c>
      <c r="H15" s="15" t="s">
        <v>10</v>
      </c>
      <c r="I15" s="16">
        <v>0</v>
      </c>
      <c r="J15" s="77"/>
      <c r="K15" s="78"/>
      <c r="L15" s="79"/>
      <c r="M15" s="17">
        <f>IF(L17="","",L17)</f>
        <v>2</v>
      </c>
      <c r="N15" s="18" t="s">
        <v>10</v>
      </c>
      <c r="O15" s="18">
        <f>IF(J17="","",J17)</f>
        <v>1</v>
      </c>
      <c r="P15" s="68"/>
      <c r="Q15" s="70"/>
      <c r="R15" s="70"/>
      <c r="S15" s="72"/>
      <c r="T15" s="72"/>
      <c r="U15" s="72"/>
      <c r="V15" s="72"/>
      <c r="W15" s="103"/>
      <c r="X15" s="104"/>
    </row>
    <row r="16" spans="1:24" s="28" customFormat="1" ht="13.5" customHeight="1">
      <c r="A16" s="48" t="s">
        <v>24</v>
      </c>
      <c r="B16" s="49"/>
      <c r="C16" s="50"/>
      <c r="D16" s="25"/>
      <c r="E16" s="20" t="str">
        <f>IF(D17="","",IF(D17=F17,"△",IF(D17&gt;=F17,"○","●")))</f>
        <v>○</v>
      </c>
      <c r="F16" s="21"/>
      <c r="G16" s="20"/>
      <c r="H16" s="20" t="str">
        <f>IF(G17="","",IF(G17=I17,"△",IF(G17&gt;=I17,"○","●")))</f>
        <v>●</v>
      </c>
      <c r="I16" s="21"/>
      <c r="J16" s="20"/>
      <c r="K16" s="20" t="str">
        <f>IF(J17="","",IF(J17=L17,"△",IF(J17&gt;=L17,"○","●")))</f>
        <v>●</v>
      </c>
      <c r="L16" s="21"/>
      <c r="M16" s="54"/>
      <c r="N16" s="55"/>
      <c r="O16" s="55"/>
      <c r="P16" s="67">
        <f>IF(AND($E16="",$H16="",$N16=""),"",COUNTIF($D16:$N16,"○"))</f>
        <v>1</v>
      </c>
      <c r="Q16" s="69">
        <f>IF(AND($E16="",$H16="",$N16=""),"",COUNTIF($D16:$N16,"△"))</f>
        <v>0</v>
      </c>
      <c r="R16" s="69">
        <f>IF(AND($E16="",$H16="",$N16=""),"",COUNTIF($D16:$N16,"●"))</f>
        <v>2</v>
      </c>
      <c r="S16" s="71">
        <f>IF(P16="","",(P16*3)+(Q16*1))</f>
        <v>3</v>
      </c>
      <c r="T16" s="71">
        <f>IF(P16="","",SUM(G17,D17,J17))</f>
        <v>3</v>
      </c>
      <c r="U16" s="71">
        <f>IF(P16="","",SUM(F17,I17,L17))</f>
        <v>5</v>
      </c>
      <c r="V16" s="71">
        <f>IF(P16="","",T16-U16)</f>
        <v>-2</v>
      </c>
      <c r="W16" s="102">
        <f>IF(X16="","",RANK(X16,$X12:$X22,0))</f>
        <v>3</v>
      </c>
      <c r="X16" s="104">
        <f>IF(V16="","",$S16*100+$V16*10+T16)</f>
        <v>283</v>
      </c>
    </row>
    <row r="17" spans="1:24" ht="14.25" customHeight="1" thickBot="1">
      <c r="A17" s="51"/>
      <c r="B17" s="52"/>
      <c r="C17" s="53"/>
      <c r="D17" s="22">
        <v>2</v>
      </c>
      <c r="E17" s="23" t="s">
        <v>10</v>
      </c>
      <c r="F17" s="24">
        <v>1</v>
      </c>
      <c r="G17" s="22">
        <v>0</v>
      </c>
      <c r="H17" s="23" t="s">
        <v>10</v>
      </c>
      <c r="I17" s="24">
        <v>2</v>
      </c>
      <c r="J17" s="22">
        <v>1</v>
      </c>
      <c r="K17" s="23" t="s">
        <v>10</v>
      </c>
      <c r="L17" s="24">
        <v>2</v>
      </c>
      <c r="M17" s="56"/>
      <c r="N17" s="57"/>
      <c r="O17" s="57"/>
      <c r="P17" s="59"/>
      <c r="Q17" s="61"/>
      <c r="R17" s="61"/>
      <c r="S17" s="63"/>
      <c r="T17" s="63"/>
      <c r="U17" s="63"/>
      <c r="V17" s="63"/>
      <c r="W17" s="105"/>
      <c r="X17" s="104"/>
    </row>
    <row r="18" spans="1:24" ht="14.25" customHeight="1">
      <c r="A18" s="41"/>
      <c r="B18" s="46"/>
      <c r="C18" s="46"/>
      <c r="D18" s="31"/>
      <c r="E18" s="31"/>
      <c r="F18" s="31"/>
      <c r="G18" s="31"/>
      <c r="H18" s="31"/>
      <c r="I18" s="31"/>
      <c r="J18" s="31"/>
      <c r="K18" s="31"/>
      <c r="L18" s="31"/>
      <c r="M18" s="42"/>
      <c r="N18" s="42"/>
      <c r="O18" s="42"/>
      <c r="P18" s="44"/>
      <c r="Q18" s="43"/>
      <c r="R18" s="43"/>
      <c r="S18" s="44"/>
      <c r="T18" s="44"/>
      <c r="U18" s="44"/>
      <c r="V18" s="44"/>
      <c r="W18" s="44"/>
      <c r="X18" s="45"/>
    </row>
    <row r="19" spans="1:24" ht="14.25" customHeight="1">
      <c r="A19" s="41"/>
      <c r="B19" s="46"/>
      <c r="C19" s="46"/>
      <c r="D19" s="31"/>
      <c r="E19" s="31"/>
      <c r="F19" s="31"/>
      <c r="G19" s="31"/>
      <c r="H19" s="31"/>
      <c r="I19" s="31"/>
      <c r="J19" s="31"/>
      <c r="K19" s="31"/>
      <c r="L19" s="31"/>
      <c r="M19" s="42"/>
      <c r="N19" s="42"/>
      <c r="O19" s="42"/>
      <c r="P19" s="44"/>
      <c r="Q19" s="43"/>
      <c r="R19" s="43"/>
      <c r="S19" s="44"/>
      <c r="T19" s="44"/>
      <c r="U19" s="44"/>
      <c r="V19" s="44"/>
      <c r="W19" s="44"/>
      <c r="X19" s="45"/>
    </row>
    <row r="20" spans="1:24" ht="14.25" customHeight="1">
      <c r="A20" s="167" t="s">
        <v>82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45"/>
    </row>
    <row r="22" spans="1:24" ht="14.25" thickBot="1"/>
    <row r="23" spans="1:24" s="28" customFormat="1">
      <c r="A23" s="48"/>
      <c r="B23" s="49"/>
      <c r="C23" s="50"/>
      <c r="D23" s="94" t="str">
        <f>A25</f>
        <v>あかつき</v>
      </c>
      <c r="E23" s="95"/>
      <c r="F23" s="96"/>
      <c r="G23" s="94" t="str">
        <f>A27</f>
        <v>篠路</v>
      </c>
      <c r="H23" s="95"/>
      <c r="I23" s="96"/>
      <c r="J23" s="94" t="str">
        <f>A29</f>
        <v>石狩</v>
      </c>
      <c r="K23" s="95"/>
      <c r="L23" s="96"/>
      <c r="M23" s="94" t="str">
        <f>A31</f>
        <v>千歳稲穂</v>
      </c>
      <c r="N23" s="95"/>
      <c r="O23" s="95"/>
      <c r="P23" s="100" t="s">
        <v>2</v>
      </c>
      <c r="Q23" s="80" t="s">
        <v>3</v>
      </c>
      <c r="R23" s="80" t="s">
        <v>4</v>
      </c>
      <c r="S23" s="80" t="s">
        <v>5</v>
      </c>
      <c r="T23" s="80" t="s">
        <v>6</v>
      </c>
      <c r="U23" s="80" t="s">
        <v>7</v>
      </c>
      <c r="V23" s="80" t="s">
        <v>8</v>
      </c>
      <c r="W23" s="82" t="s">
        <v>9</v>
      </c>
      <c r="X23" s="1"/>
    </row>
    <row r="24" spans="1:24" s="28" customFormat="1" ht="14.25" thickBot="1">
      <c r="A24" s="51"/>
      <c r="B24" s="52"/>
      <c r="C24" s="53"/>
      <c r="D24" s="97"/>
      <c r="E24" s="98"/>
      <c r="F24" s="99"/>
      <c r="G24" s="97"/>
      <c r="H24" s="98"/>
      <c r="I24" s="99"/>
      <c r="J24" s="97"/>
      <c r="K24" s="98"/>
      <c r="L24" s="99"/>
      <c r="M24" s="97"/>
      <c r="N24" s="98"/>
      <c r="O24" s="98"/>
      <c r="P24" s="101"/>
      <c r="Q24" s="81"/>
      <c r="R24" s="81"/>
      <c r="S24" s="81"/>
      <c r="T24" s="81"/>
      <c r="U24" s="81"/>
      <c r="V24" s="81"/>
      <c r="W24" s="83"/>
      <c r="X24" s="1"/>
    </row>
    <row r="25" spans="1:24" s="28" customFormat="1" ht="13.5" customHeight="1">
      <c r="A25" s="48" t="s">
        <v>76</v>
      </c>
      <c r="B25" s="49"/>
      <c r="C25" s="50"/>
      <c r="D25" s="84"/>
      <c r="E25" s="85"/>
      <c r="F25" s="86"/>
      <c r="G25" s="2"/>
      <c r="H25" s="3" t="str">
        <f>IF(G26="","",IF(G26=I26,"△",IF(G26&gt;=I26,"○","●")))</f>
        <v>●</v>
      </c>
      <c r="I25" s="4"/>
      <c r="J25" s="2"/>
      <c r="K25" s="3" t="str">
        <f>IF(J26="","",IF(J26=L26,"△",IF(J26&gt;=L26,"○","●")))</f>
        <v>○</v>
      </c>
      <c r="L25" s="5"/>
      <c r="M25" s="6"/>
      <c r="N25" s="3" t="str">
        <f>IF(M26="","",IF(M26=O26,"△",IF(M26&gt;=O26,"○","●")))</f>
        <v>○</v>
      </c>
      <c r="O25" s="26"/>
      <c r="P25" s="90">
        <f>IF(AND($H25="",$K25="",$N25=""),"",COUNTIF($D25:$N25,"○"))</f>
        <v>2</v>
      </c>
      <c r="Q25" s="91">
        <f>IF(AND($H25="",$K25="",$N25=""),"",COUNTIF($D25:$N25,"△"))</f>
        <v>0</v>
      </c>
      <c r="R25" s="91">
        <f>IF(AND($H25="",$K25="",$N25=""),"",COUNTIF($D25:$N25,"●"))</f>
        <v>1</v>
      </c>
      <c r="S25" s="91">
        <f>IF(P25="","",(P25*3)+(Q25*1))</f>
        <v>6</v>
      </c>
      <c r="T25" s="91">
        <f>IF(P25="","",SUM(G26,J26,M26))</f>
        <v>5</v>
      </c>
      <c r="U25" s="91">
        <f>IF(P25="","",SUM(I26,L26,O26))</f>
        <v>1</v>
      </c>
      <c r="V25" s="91">
        <f>IF(P25="","",T25-U25)</f>
        <v>4</v>
      </c>
      <c r="W25" s="106">
        <f>IF(X25="","",RANK(X25,$X25:$X32,0))</f>
        <v>2</v>
      </c>
      <c r="X25" s="104">
        <f>IF(V25="","",$S25*100+$V25*10+T25)</f>
        <v>645</v>
      </c>
    </row>
    <row r="26" spans="1:24" s="28" customFormat="1" ht="14.25" customHeight="1" thickBot="1">
      <c r="A26" s="73"/>
      <c r="B26" s="74"/>
      <c r="C26" s="75"/>
      <c r="D26" s="87"/>
      <c r="E26" s="88"/>
      <c r="F26" s="89"/>
      <c r="G26" s="7">
        <f>IF(F28="","",F28)</f>
        <v>0</v>
      </c>
      <c r="H26" s="8" t="s">
        <v>10</v>
      </c>
      <c r="I26" s="9">
        <f>IF(D28="","",D28)</f>
        <v>1</v>
      </c>
      <c r="J26" s="7">
        <f>IF(F30="","",F30)</f>
        <v>2</v>
      </c>
      <c r="K26" s="8" t="s">
        <v>10</v>
      </c>
      <c r="L26" s="9">
        <f>IF(D30="","",D30)</f>
        <v>0</v>
      </c>
      <c r="M26" s="7">
        <f>IF(F32="","",F32)</f>
        <v>3</v>
      </c>
      <c r="N26" s="8" t="s">
        <v>10</v>
      </c>
      <c r="O26" s="8">
        <f>IF(D32="","",D32)</f>
        <v>0</v>
      </c>
      <c r="P26" s="68"/>
      <c r="Q26" s="70"/>
      <c r="R26" s="70"/>
      <c r="S26" s="70"/>
      <c r="T26" s="70"/>
      <c r="U26" s="70"/>
      <c r="V26" s="70"/>
      <c r="W26" s="103"/>
      <c r="X26" s="104"/>
    </row>
    <row r="27" spans="1:24" s="28" customFormat="1" ht="13.5" customHeight="1">
      <c r="A27" s="147" t="s">
        <v>13</v>
      </c>
      <c r="B27" s="148"/>
      <c r="C27" s="149"/>
      <c r="D27" s="10"/>
      <c r="E27" s="11" t="str">
        <f>IF(D28="","",IF(D28=F28,"△",IF(D28&gt;=F28,"○","●")))</f>
        <v>○</v>
      </c>
      <c r="F27" s="12"/>
      <c r="G27" s="54"/>
      <c r="H27" s="55"/>
      <c r="I27" s="76"/>
      <c r="J27" s="6"/>
      <c r="K27" s="11" t="str">
        <f>IF(J28="","",IF(J28=L28,"△",IF(J28&gt;=L28,"○","●")))</f>
        <v>○</v>
      </c>
      <c r="L27" s="13"/>
      <c r="M27" s="6"/>
      <c r="N27" s="11" t="str">
        <f>IF(M28="","",IF(M28=O28,"△",IF(M28&gt;=O28,"○","●")))</f>
        <v>○</v>
      </c>
      <c r="O27" s="27"/>
      <c r="P27" s="67">
        <f>IF(AND($E27="",$K27="",$N27=""),"",COUNTIF($D27:$N27,"○"))</f>
        <v>3</v>
      </c>
      <c r="Q27" s="69">
        <f>IF(AND($E27="",$K27="",$N27=""),"",COUNTIF($D27:$N27,"△"))</f>
        <v>0</v>
      </c>
      <c r="R27" s="69">
        <f>IF(AND($E27="",$K27="",$N27=""),"",COUNTIF($D27:$N27,"●"))</f>
        <v>0</v>
      </c>
      <c r="S27" s="71">
        <f>IF(P27="","",(P27*3)+(Q27*1))</f>
        <v>9</v>
      </c>
      <c r="T27" s="71">
        <f>IF(P27="","",SUM(D28,J28,M28))</f>
        <v>17</v>
      </c>
      <c r="U27" s="71">
        <f>IF(P27="","",SUM(F28,L28,O28))</f>
        <v>0</v>
      </c>
      <c r="V27" s="71">
        <f>IF(P27="","",T27-U27)</f>
        <v>17</v>
      </c>
      <c r="W27" s="102">
        <f>IF(X27="","",RANK(X27,$X25:$X32,0))</f>
        <v>1</v>
      </c>
      <c r="X27" s="104">
        <f>IF(V27="","",$S27*100+$V27*10+T27)</f>
        <v>1087</v>
      </c>
    </row>
    <row r="28" spans="1:24" s="28" customFormat="1" ht="14.25" customHeight="1" thickBot="1">
      <c r="A28" s="150"/>
      <c r="B28" s="151"/>
      <c r="C28" s="152"/>
      <c r="D28" s="14">
        <v>1</v>
      </c>
      <c r="E28" s="15" t="s">
        <v>10</v>
      </c>
      <c r="F28" s="16">
        <v>0</v>
      </c>
      <c r="G28" s="77"/>
      <c r="H28" s="78"/>
      <c r="I28" s="79"/>
      <c r="J28" s="17">
        <f>IF(I30="","",I30)</f>
        <v>7</v>
      </c>
      <c r="K28" s="18" t="s">
        <v>10</v>
      </c>
      <c r="L28" s="19">
        <f>IF(G30="","",G30)</f>
        <v>0</v>
      </c>
      <c r="M28" s="17">
        <f>IF(I32="","",I32)</f>
        <v>9</v>
      </c>
      <c r="N28" s="18" t="s">
        <v>10</v>
      </c>
      <c r="O28" s="18">
        <f>IF(G32="","",G32)</f>
        <v>0</v>
      </c>
      <c r="P28" s="68"/>
      <c r="Q28" s="70"/>
      <c r="R28" s="70"/>
      <c r="S28" s="72"/>
      <c r="T28" s="72"/>
      <c r="U28" s="72"/>
      <c r="V28" s="72"/>
      <c r="W28" s="103"/>
      <c r="X28" s="104"/>
    </row>
    <row r="29" spans="1:24" s="28" customFormat="1" ht="13.5" customHeight="1">
      <c r="A29" s="48" t="s">
        <v>73</v>
      </c>
      <c r="B29" s="49"/>
      <c r="C29" s="50"/>
      <c r="D29" s="10"/>
      <c r="E29" s="11" t="str">
        <f>IF(D30="","",IF(D30=F30,"△",IF(D30&gt;=F30,"○","●")))</f>
        <v>●</v>
      </c>
      <c r="F29" s="12"/>
      <c r="G29" s="11"/>
      <c r="H29" s="11" t="str">
        <f>IF(G30="","",IF(G30=I30,"△",IF(G30&gt;=I30,"○","●")))</f>
        <v>●</v>
      </c>
      <c r="I29" s="12"/>
      <c r="J29" s="54"/>
      <c r="K29" s="55"/>
      <c r="L29" s="76"/>
      <c r="M29" s="6"/>
      <c r="N29" s="11" t="str">
        <f>IF(M30="","",IF(M30=O30,"△",IF(M30&gt;=O30,"○","●")))</f>
        <v>○</v>
      </c>
      <c r="O29" s="27"/>
      <c r="P29" s="67">
        <f>IF(AND($E29="",$H29="",$N29=""),"",COUNTIF($D29:$N29,"○"))</f>
        <v>1</v>
      </c>
      <c r="Q29" s="69">
        <f>IF(AND($E29="",$H29="",$N29=""),"",COUNTIF($D29:$N29,"△"))</f>
        <v>0</v>
      </c>
      <c r="R29" s="69">
        <f>IF(AND($E29="",$H29="",$N29=""),"",COUNTIF($D29:$N29,"●"))</f>
        <v>2</v>
      </c>
      <c r="S29" s="71">
        <f>IF(P29="","",(P29*3)+(Q29*1))</f>
        <v>3</v>
      </c>
      <c r="T29" s="71">
        <f>IF(P29="","",SUM(G30,D30,M30))</f>
        <v>6</v>
      </c>
      <c r="U29" s="71">
        <f>IF(P29="","",SUM(F30,I30,O30))</f>
        <v>9</v>
      </c>
      <c r="V29" s="71">
        <f>IF(P29="","",T29-U29)</f>
        <v>-3</v>
      </c>
      <c r="W29" s="102">
        <f>IF(X29="","",RANK(X29,$X25:$X32,0))</f>
        <v>3</v>
      </c>
      <c r="X29" s="104">
        <f>IF(V29="","",$S29*100+$V29*10+T29)</f>
        <v>276</v>
      </c>
    </row>
    <row r="30" spans="1:24" s="28" customFormat="1" ht="14.25" customHeight="1" thickBot="1">
      <c r="A30" s="73"/>
      <c r="B30" s="74"/>
      <c r="C30" s="75"/>
      <c r="D30" s="14">
        <v>0</v>
      </c>
      <c r="E30" s="15" t="s">
        <v>10</v>
      </c>
      <c r="F30" s="16">
        <v>2</v>
      </c>
      <c r="G30" s="14">
        <v>0</v>
      </c>
      <c r="H30" s="15" t="s">
        <v>10</v>
      </c>
      <c r="I30" s="16">
        <v>7</v>
      </c>
      <c r="J30" s="77"/>
      <c r="K30" s="78"/>
      <c r="L30" s="79"/>
      <c r="M30" s="17">
        <f>IF(L32="","",L32)</f>
        <v>6</v>
      </c>
      <c r="N30" s="18" t="s">
        <v>10</v>
      </c>
      <c r="O30" s="18">
        <f>IF(J32="","",J32)</f>
        <v>0</v>
      </c>
      <c r="P30" s="68"/>
      <c r="Q30" s="70"/>
      <c r="R30" s="70"/>
      <c r="S30" s="72"/>
      <c r="T30" s="72"/>
      <c r="U30" s="72"/>
      <c r="V30" s="72"/>
      <c r="W30" s="103"/>
      <c r="X30" s="104"/>
    </row>
    <row r="31" spans="1:24" s="28" customFormat="1" ht="13.5" customHeight="1">
      <c r="A31" s="48" t="s">
        <v>83</v>
      </c>
      <c r="B31" s="49"/>
      <c r="C31" s="50"/>
      <c r="D31" s="25"/>
      <c r="E31" s="20" t="str">
        <f>IF(D32="","",IF(D32=F32,"△",IF(D32&gt;=F32,"○","●")))</f>
        <v>●</v>
      </c>
      <c r="F31" s="21"/>
      <c r="G31" s="20"/>
      <c r="H31" s="20" t="str">
        <f>IF(G32="","",IF(G32=I32,"△",IF(G32&gt;=I32,"○","●")))</f>
        <v>●</v>
      </c>
      <c r="I31" s="21"/>
      <c r="J31" s="20"/>
      <c r="K31" s="20" t="str">
        <f>IF(J32="","",IF(J32=L32,"△",IF(J32&gt;=L32,"○","●")))</f>
        <v>●</v>
      </c>
      <c r="L31" s="21"/>
      <c r="M31" s="54"/>
      <c r="N31" s="55"/>
      <c r="O31" s="55"/>
      <c r="P31" s="67">
        <f>IF(AND($E31="",$H31="",$N31=""),"",COUNTIF($D31:$N31,"○"))</f>
        <v>0</v>
      </c>
      <c r="Q31" s="69">
        <f>IF(AND($E31="",$H31="",$N31=""),"",COUNTIF($D31:$N31,"△"))</f>
        <v>0</v>
      </c>
      <c r="R31" s="69">
        <f>IF(AND($E31="",$H31="",$N31=""),"",COUNTIF($D31:$N31,"●"))</f>
        <v>3</v>
      </c>
      <c r="S31" s="71">
        <f>IF(P31="","",(P31*3)+(Q31*1))</f>
        <v>0</v>
      </c>
      <c r="T31" s="71">
        <f>IF(P31="","",SUM(G32,D32,J32))</f>
        <v>0</v>
      </c>
      <c r="U31" s="71">
        <f>IF(P31="","",SUM(F32,I32,L32))</f>
        <v>18</v>
      </c>
      <c r="V31" s="71">
        <f>IF(P31="","",T31-U31)</f>
        <v>-18</v>
      </c>
      <c r="W31" s="102">
        <v>4</v>
      </c>
      <c r="X31" s="104">
        <f>IF(V31="","",$S31*100+$V31*10+T31)</f>
        <v>-180</v>
      </c>
    </row>
    <row r="32" spans="1:24" ht="14.25" customHeight="1" thickBot="1">
      <c r="A32" s="51"/>
      <c r="B32" s="52"/>
      <c r="C32" s="53"/>
      <c r="D32" s="22">
        <v>0</v>
      </c>
      <c r="E32" s="23" t="s">
        <v>10</v>
      </c>
      <c r="F32" s="24">
        <v>3</v>
      </c>
      <c r="G32" s="22">
        <v>0</v>
      </c>
      <c r="H32" s="23" t="s">
        <v>10</v>
      </c>
      <c r="I32" s="24">
        <v>9</v>
      </c>
      <c r="J32" s="22">
        <v>0</v>
      </c>
      <c r="K32" s="23" t="s">
        <v>10</v>
      </c>
      <c r="L32" s="24">
        <v>6</v>
      </c>
      <c r="M32" s="56"/>
      <c r="N32" s="57"/>
      <c r="O32" s="57"/>
      <c r="P32" s="59"/>
      <c r="Q32" s="61"/>
      <c r="R32" s="61"/>
      <c r="S32" s="63"/>
      <c r="T32" s="63"/>
      <c r="U32" s="63"/>
      <c r="V32" s="63"/>
      <c r="W32" s="105"/>
      <c r="X32" s="104"/>
    </row>
    <row r="34" spans="1:26" ht="14.25" thickBot="1"/>
    <row r="35" spans="1:26">
      <c r="A35" s="48"/>
      <c r="B35" s="49"/>
      <c r="C35" s="50"/>
      <c r="D35" s="138" t="str">
        <f>A37</f>
        <v>ＤＥＮＯＶＡ</v>
      </c>
      <c r="E35" s="139"/>
      <c r="F35" s="140"/>
      <c r="G35" s="138" t="str">
        <f>A39</f>
        <v>フィールズ</v>
      </c>
      <c r="H35" s="139"/>
      <c r="I35" s="140"/>
      <c r="J35" s="158" t="str">
        <f>A41</f>
        <v>ＴＩＰＳ</v>
      </c>
      <c r="K35" s="159"/>
      <c r="L35" s="160"/>
      <c r="M35" s="94" t="str">
        <f>A43</f>
        <v>手稲鉄北</v>
      </c>
      <c r="N35" s="95"/>
      <c r="O35" s="95"/>
      <c r="P35" s="94" t="str">
        <f>A45</f>
        <v>ＤＯＨＴＯ</v>
      </c>
      <c r="Q35" s="95"/>
      <c r="R35" s="95"/>
      <c r="S35" s="100" t="s">
        <v>2</v>
      </c>
      <c r="T35" s="80" t="s">
        <v>3</v>
      </c>
      <c r="U35" s="80" t="s">
        <v>4</v>
      </c>
      <c r="V35" s="80" t="s">
        <v>5</v>
      </c>
      <c r="W35" s="80" t="s">
        <v>6</v>
      </c>
      <c r="X35" s="80" t="s">
        <v>7</v>
      </c>
      <c r="Y35" s="80" t="s">
        <v>8</v>
      </c>
      <c r="Z35" s="82" t="s">
        <v>9</v>
      </c>
    </row>
    <row r="36" spans="1:26" ht="14.25" thickBot="1">
      <c r="A36" s="51"/>
      <c r="B36" s="52"/>
      <c r="C36" s="53"/>
      <c r="D36" s="141"/>
      <c r="E36" s="142"/>
      <c r="F36" s="143"/>
      <c r="G36" s="141"/>
      <c r="H36" s="142"/>
      <c r="I36" s="143"/>
      <c r="J36" s="161"/>
      <c r="K36" s="162"/>
      <c r="L36" s="163"/>
      <c r="M36" s="97"/>
      <c r="N36" s="98"/>
      <c r="O36" s="98"/>
      <c r="P36" s="97"/>
      <c r="Q36" s="98"/>
      <c r="R36" s="98"/>
      <c r="S36" s="101"/>
      <c r="T36" s="81"/>
      <c r="U36" s="81"/>
      <c r="V36" s="81"/>
      <c r="W36" s="81"/>
      <c r="X36" s="81"/>
      <c r="Y36" s="81"/>
      <c r="Z36" s="83"/>
    </row>
    <row r="37" spans="1:26">
      <c r="A37" s="147" t="s">
        <v>61</v>
      </c>
      <c r="B37" s="148"/>
      <c r="C37" s="149"/>
      <c r="D37" s="84"/>
      <c r="E37" s="85"/>
      <c r="F37" s="86"/>
      <c r="G37" s="2"/>
      <c r="H37" s="3" t="str">
        <f>IF(G38="","",IF(G38=I38,"△",IF(G38&gt;=I38,"○","●")))</f>
        <v>○</v>
      </c>
      <c r="I37" s="4"/>
      <c r="J37" s="2"/>
      <c r="K37" s="3" t="str">
        <f>IF(J38="","",IF(J38=L38,"△",IF(J38&gt;=L38,"○","●")))</f>
        <v>○</v>
      </c>
      <c r="L37" s="5"/>
      <c r="M37" s="6"/>
      <c r="N37" s="3" t="str">
        <f>IF(M38="","",IF(M38=O38,"△",IF(M38&gt;=O38,"○","●")))</f>
        <v>○</v>
      </c>
      <c r="O37" s="26"/>
      <c r="P37" s="35"/>
      <c r="Q37" s="36" t="str">
        <f>IF(P38="","",IF(P38=R38,"△",IF(P38&gt;=R38,"○","●")))</f>
        <v>○</v>
      </c>
      <c r="R37" s="37"/>
      <c r="S37" s="90">
        <f>IF(AND($H37="",$K37="",$N37="",$Q37=""),"",COUNTIF($D37:$Q37,"○"))</f>
        <v>4</v>
      </c>
      <c r="T37" s="91">
        <f>IF(AND($H37="",$K37="",$N37="",$Q37=""),"",COUNTIF($D37:$Q37,"△"))</f>
        <v>0</v>
      </c>
      <c r="U37" s="91">
        <f>IF(AND($H37="",$K37="",$N37="",$Q37=""),"",COUNTIF($D37:$Q37,"●"))</f>
        <v>0</v>
      </c>
      <c r="V37" s="91">
        <f>IF(S37="","",(S37*3)+(T37*1))</f>
        <v>12</v>
      </c>
      <c r="W37" s="91">
        <f>IF(S37="","",SUM(G38,J38,M38,P38))</f>
        <v>11</v>
      </c>
      <c r="X37" s="91">
        <f>IF(S37="","",SUM(I38,L38,O38,R38))</f>
        <v>5</v>
      </c>
      <c r="Y37" s="91">
        <f>IF(S37="","",W37-X37)</f>
        <v>6</v>
      </c>
      <c r="Z37" s="92">
        <v>1</v>
      </c>
    </row>
    <row r="38" spans="1:26" ht="14.25" thickBot="1">
      <c r="A38" s="150"/>
      <c r="B38" s="151"/>
      <c r="C38" s="152"/>
      <c r="D38" s="87"/>
      <c r="E38" s="88"/>
      <c r="F38" s="89"/>
      <c r="G38" s="7">
        <f>IF(F40="","",F40)</f>
        <v>3</v>
      </c>
      <c r="H38" s="8" t="s">
        <v>10</v>
      </c>
      <c r="I38" s="9">
        <f>IF(D40="","",D40)</f>
        <v>0</v>
      </c>
      <c r="J38" s="7">
        <f>IF(F42="","",F42)</f>
        <v>4</v>
      </c>
      <c r="K38" s="8" t="s">
        <v>10</v>
      </c>
      <c r="L38" s="9">
        <f>IF(D42="","",D42)</f>
        <v>3</v>
      </c>
      <c r="M38" s="7">
        <f>IF(F44="","",F44)</f>
        <v>3</v>
      </c>
      <c r="N38" s="8" t="s">
        <v>10</v>
      </c>
      <c r="O38" s="8">
        <f>IF(D44="","",D44)</f>
        <v>2</v>
      </c>
      <c r="P38" s="7">
        <f>IF(F46="","",F46)</f>
        <v>1</v>
      </c>
      <c r="Q38" s="8" t="s">
        <v>10</v>
      </c>
      <c r="R38" s="38">
        <f>IF(D46="","",D46)</f>
        <v>0</v>
      </c>
      <c r="S38" s="68"/>
      <c r="T38" s="70"/>
      <c r="U38" s="70"/>
      <c r="V38" s="70"/>
      <c r="W38" s="70"/>
      <c r="X38" s="70"/>
      <c r="Y38" s="70"/>
      <c r="Z38" s="47"/>
    </row>
    <row r="39" spans="1:26">
      <c r="A39" s="147" t="s">
        <v>84</v>
      </c>
      <c r="B39" s="148"/>
      <c r="C39" s="149"/>
      <c r="D39" s="10"/>
      <c r="E39" s="11" t="str">
        <f>IF(D40="","",IF(D40=F40,"△",IF(D40&gt;=F40,"○","●")))</f>
        <v>●</v>
      </c>
      <c r="F39" s="12"/>
      <c r="G39" s="54"/>
      <c r="H39" s="55"/>
      <c r="I39" s="76"/>
      <c r="J39" s="6"/>
      <c r="K39" s="11" t="str">
        <f>IF(J40="","",IF(J40=L40,"△",IF(J40&gt;=L40,"○","●")))</f>
        <v>△</v>
      </c>
      <c r="L39" s="13"/>
      <c r="M39" s="6"/>
      <c r="N39" s="11" t="str">
        <f>IF(M40="","",IF(M40=O40,"△",IF(M40&gt;=O40,"○","●")))</f>
        <v>●</v>
      </c>
      <c r="O39" s="27"/>
      <c r="P39" s="2"/>
      <c r="Q39" s="11" t="str">
        <f>IF(P40="","",IF(P40=R40,"△",IF(P40&gt;=R40,"○","●")))</f>
        <v>△</v>
      </c>
      <c r="R39" s="39"/>
      <c r="S39" s="67">
        <f>IF(AND($E39="",$K39="",$N39="",$Q39=""),"",COUNTIF($D39:$Q39,"○"))</f>
        <v>0</v>
      </c>
      <c r="T39" s="69">
        <f>IF(AND($E39="",$K39="",$N39="",$Q39=""),"",COUNTIF($D39:$Q39,"△"))</f>
        <v>2</v>
      </c>
      <c r="U39" s="69">
        <f>IF(AND($E39="",$K39="",$N39="",$Q39=""),"",COUNTIF($D39:$Q39,"●"))</f>
        <v>2</v>
      </c>
      <c r="V39" s="71">
        <f>IF(S39="","",(S39*3)+(T39*1))</f>
        <v>2</v>
      </c>
      <c r="W39" s="71">
        <f>IF(S39="","",SUM(D40,J40,M40,P40))</f>
        <v>3</v>
      </c>
      <c r="X39" s="71">
        <f>IF(S39="","",SUM(F40,L40,O40,R40))</f>
        <v>7</v>
      </c>
      <c r="Y39" s="71">
        <f>IF(S39="","",W39-X39)</f>
        <v>-4</v>
      </c>
      <c r="Z39" s="47">
        <v>5</v>
      </c>
    </row>
    <row r="40" spans="1:26" ht="14.25" thickBot="1">
      <c r="A40" s="150"/>
      <c r="B40" s="151"/>
      <c r="C40" s="152"/>
      <c r="D40" s="14">
        <v>0</v>
      </c>
      <c r="E40" s="15" t="s">
        <v>10</v>
      </c>
      <c r="F40" s="16">
        <v>3</v>
      </c>
      <c r="G40" s="77"/>
      <c r="H40" s="78"/>
      <c r="I40" s="79"/>
      <c r="J40" s="17">
        <f>IF(I42="","",I42)</f>
        <v>1</v>
      </c>
      <c r="K40" s="18" t="s">
        <v>10</v>
      </c>
      <c r="L40" s="19">
        <f>IF(G42="","",G42)</f>
        <v>1</v>
      </c>
      <c r="M40" s="17">
        <f>IF(I44="","",I44)</f>
        <v>1</v>
      </c>
      <c r="N40" s="18" t="s">
        <v>10</v>
      </c>
      <c r="O40" s="18">
        <f>IF(G44="","",G44)</f>
        <v>2</v>
      </c>
      <c r="P40" s="17">
        <f>IF(I46="","",I46)</f>
        <v>1</v>
      </c>
      <c r="Q40" s="18" t="s">
        <v>10</v>
      </c>
      <c r="R40" s="40">
        <f>IF(G46="","",G46)</f>
        <v>1</v>
      </c>
      <c r="S40" s="68"/>
      <c r="T40" s="70"/>
      <c r="U40" s="70"/>
      <c r="V40" s="72"/>
      <c r="W40" s="72"/>
      <c r="X40" s="72"/>
      <c r="Y40" s="72"/>
      <c r="Z40" s="47"/>
    </row>
    <row r="41" spans="1:26">
      <c r="A41" s="48" t="s">
        <v>31</v>
      </c>
      <c r="B41" s="49"/>
      <c r="C41" s="50"/>
      <c r="D41" s="10"/>
      <c r="E41" s="11" t="str">
        <f>IF(D42="","",IF(D42=F42,"△",IF(D42&gt;=F42,"○","●")))</f>
        <v>●</v>
      </c>
      <c r="F41" s="12"/>
      <c r="G41" s="11"/>
      <c r="H41" s="11" t="str">
        <f>IF(G42="","",IF(G42=I42,"△",IF(G42&gt;=I42,"○","●")))</f>
        <v>△</v>
      </c>
      <c r="I41" s="12"/>
      <c r="J41" s="54"/>
      <c r="K41" s="55"/>
      <c r="L41" s="76"/>
      <c r="M41" s="6"/>
      <c r="N41" s="11" t="str">
        <f>IF(M42="","",IF(M42=O42,"△",IF(M42&gt;=O42,"○","●")))</f>
        <v>○</v>
      </c>
      <c r="O41" s="27"/>
      <c r="P41" s="2"/>
      <c r="Q41" s="11" t="str">
        <f>IF(P42="","",IF(P42=R42,"△",IF(P42&gt;=R42,"○","●")))</f>
        <v>△</v>
      </c>
      <c r="R41" s="39"/>
      <c r="S41" s="67">
        <f>IF(AND($E41="",$H41="",$N41="",$Q41=""),"",COUNTIF($D41:$Q41,"○"))</f>
        <v>1</v>
      </c>
      <c r="T41" s="69">
        <f>IF(AND($E41="",$H41="",$N41="",$Q41=""),"",COUNTIF($D41:$Q41,"△"))</f>
        <v>2</v>
      </c>
      <c r="U41" s="69">
        <f>IF(AND($E41="",$H41="",$N41="",$Q41=""),"",COUNTIF($D41:$Q41,"●"))</f>
        <v>1</v>
      </c>
      <c r="V41" s="71">
        <f>IF(S41="","",(S41*3)+(T41*1))</f>
        <v>5</v>
      </c>
      <c r="W41" s="71">
        <f>IF(S41="","",SUM(D42,G42,M42,P42))</f>
        <v>8</v>
      </c>
      <c r="X41" s="71">
        <f>IF(S41="","",SUM(F42,I42,O42,R42))</f>
        <v>7</v>
      </c>
      <c r="Y41" s="71">
        <f>IF(S41="","",W41-X41)</f>
        <v>1</v>
      </c>
      <c r="Z41" s="47">
        <v>2</v>
      </c>
    </row>
    <row r="42" spans="1:26" ht="14.25" thickBot="1">
      <c r="A42" s="73"/>
      <c r="B42" s="74"/>
      <c r="C42" s="75"/>
      <c r="D42" s="14">
        <v>3</v>
      </c>
      <c r="E42" s="15" t="s">
        <v>10</v>
      </c>
      <c r="F42" s="16">
        <v>4</v>
      </c>
      <c r="G42" s="14">
        <v>1</v>
      </c>
      <c r="H42" s="15" t="s">
        <v>10</v>
      </c>
      <c r="I42" s="16">
        <v>1</v>
      </c>
      <c r="J42" s="77"/>
      <c r="K42" s="78"/>
      <c r="L42" s="79"/>
      <c r="M42" s="17">
        <f>IF(L44="","",L44)</f>
        <v>3</v>
      </c>
      <c r="N42" s="18" t="s">
        <v>10</v>
      </c>
      <c r="O42" s="18">
        <f>IF(J44="","",J44)</f>
        <v>1</v>
      </c>
      <c r="P42" s="17">
        <f>IF(L46="","",L46)</f>
        <v>1</v>
      </c>
      <c r="Q42" s="18" t="s">
        <v>10</v>
      </c>
      <c r="R42" s="40">
        <f>IF(J46="","",J46)</f>
        <v>1</v>
      </c>
      <c r="S42" s="68"/>
      <c r="T42" s="70"/>
      <c r="U42" s="70"/>
      <c r="V42" s="72"/>
      <c r="W42" s="72"/>
      <c r="X42" s="72"/>
      <c r="Y42" s="72"/>
      <c r="Z42" s="47"/>
    </row>
    <row r="43" spans="1:26">
      <c r="A43" s="48" t="s">
        <v>60</v>
      </c>
      <c r="B43" s="49"/>
      <c r="C43" s="50"/>
      <c r="D43" s="25"/>
      <c r="E43" s="20" t="str">
        <f>IF(D44="","",IF(D44=F44,"△",IF(D44&gt;=F44,"○","●")))</f>
        <v>●</v>
      </c>
      <c r="F43" s="21"/>
      <c r="G43" s="20"/>
      <c r="H43" s="20" t="str">
        <f>IF(G44="","",IF(G44=I44,"△",IF(G44&gt;=I44,"○","●")))</f>
        <v>○</v>
      </c>
      <c r="I43" s="21"/>
      <c r="J43" s="20"/>
      <c r="K43" s="20" t="str">
        <f>IF(J44="","",IF(J44=L44,"△",IF(J44&gt;=L44,"○","●")))</f>
        <v>●</v>
      </c>
      <c r="L43" s="21"/>
      <c r="M43" s="54"/>
      <c r="N43" s="55"/>
      <c r="O43" s="55"/>
      <c r="P43" s="2"/>
      <c r="Q43" s="11" t="str">
        <f>IF(P44="","",IF(P44=R44,"△",IF(P44&gt;=R44,"○","●")))</f>
        <v>●</v>
      </c>
      <c r="R43" s="39"/>
      <c r="S43" s="67">
        <f>IF(AND($E43="",$H43="",$N43="",$Q43=""),"",COUNTIF($D43:$Q43,"○"))</f>
        <v>1</v>
      </c>
      <c r="T43" s="69">
        <f>IF(AND($E43="",$H43="",$N43="",$Q43=""),"",COUNTIF($D43:$Q43,"△"))</f>
        <v>0</v>
      </c>
      <c r="U43" s="69">
        <f>IF(AND($E43="",$H43="",$N43="",$Q43=""),"",COUNTIF($D43:$Q43,"●"))</f>
        <v>3</v>
      </c>
      <c r="V43" s="71">
        <f>IF(S43="","",(S43*3)+(T43*1))</f>
        <v>3</v>
      </c>
      <c r="W43" s="71">
        <f>IF(S43="","",SUM(D44,J44,G44,P44))</f>
        <v>5</v>
      </c>
      <c r="X43" s="71">
        <f>IF(S43="","",SUM(F44,I44,L44,R44))</f>
        <v>8</v>
      </c>
      <c r="Y43" s="71">
        <f>IF(S43="","",W43-X43)</f>
        <v>-3</v>
      </c>
      <c r="Z43" s="47">
        <v>4</v>
      </c>
    </row>
    <row r="44" spans="1:26" ht="14.25" thickBot="1">
      <c r="A44" s="51"/>
      <c r="B44" s="52"/>
      <c r="C44" s="53"/>
      <c r="D44" s="30">
        <v>2</v>
      </c>
      <c r="E44" s="31" t="s">
        <v>10</v>
      </c>
      <c r="F44" s="32">
        <v>3</v>
      </c>
      <c r="G44" s="30">
        <v>2</v>
      </c>
      <c r="H44" s="31" t="s">
        <v>10</v>
      </c>
      <c r="I44" s="32">
        <v>1</v>
      </c>
      <c r="J44" s="30">
        <v>1</v>
      </c>
      <c r="K44" s="31" t="s">
        <v>10</v>
      </c>
      <c r="L44" s="32">
        <v>3</v>
      </c>
      <c r="M44" s="65"/>
      <c r="N44" s="66"/>
      <c r="O44" s="66"/>
      <c r="P44" s="17">
        <f>IF(O46="","",O46)</f>
        <v>0</v>
      </c>
      <c r="Q44" s="18" t="s">
        <v>10</v>
      </c>
      <c r="R44" s="40">
        <f>IF(M46="","",M46)</f>
        <v>1</v>
      </c>
      <c r="S44" s="68"/>
      <c r="T44" s="70"/>
      <c r="U44" s="70"/>
      <c r="V44" s="72"/>
      <c r="W44" s="72"/>
      <c r="X44" s="72"/>
      <c r="Y44" s="72"/>
      <c r="Z44" s="47"/>
    </row>
    <row r="45" spans="1:26">
      <c r="A45" s="48" t="s">
        <v>74</v>
      </c>
      <c r="B45" s="49"/>
      <c r="C45" s="50"/>
      <c r="D45" s="34"/>
      <c r="E45" s="20" t="str">
        <f>IF(D46="","",IF(D46=F46,"△",IF(D46&gt;=F46,"○","●")))</f>
        <v>●</v>
      </c>
      <c r="F45" s="21"/>
      <c r="G45" s="25"/>
      <c r="H45" s="20" t="str">
        <f t="shared" ref="H45" si="0">IF(G46="","",IF(G46=I46,"△",IF(G46&gt;=I46,"○","●")))</f>
        <v>△</v>
      </c>
      <c r="I45" s="21"/>
      <c r="J45" s="25"/>
      <c r="K45" s="20" t="str">
        <f t="shared" ref="K45" si="1">IF(J46="","",IF(J46=L46,"△",IF(J46&gt;=L46,"○","●")))</f>
        <v>△</v>
      </c>
      <c r="L45" s="21"/>
      <c r="M45" s="25"/>
      <c r="N45" s="20" t="str">
        <f t="shared" ref="N45" si="2">IF(M46="","",IF(M46=O46,"△",IF(M46&gt;=O46,"○","●")))</f>
        <v>○</v>
      </c>
      <c r="O45" s="21"/>
      <c r="P45" s="54"/>
      <c r="Q45" s="55"/>
      <c r="R45" s="55"/>
      <c r="S45" s="58">
        <f>IF(AND($E45="",$H45="",$K45="",$N45=""),"",COUNTIF($D45:$N45,"○"))</f>
        <v>1</v>
      </c>
      <c r="T45" s="60">
        <f>IF(AND($E45="",$H45="",$K45="",$N45=""),"",COUNTIF($D45:$Q45,"△"))</f>
        <v>2</v>
      </c>
      <c r="U45" s="60">
        <f>IF(AND($E45="",$H45="",$K45="",$N45=""),"",COUNTIF($D45:$Q45,"●"))</f>
        <v>1</v>
      </c>
      <c r="V45" s="62">
        <f>IF(S45="","",(S45*3)+(T45*1))</f>
        <v>5</v>
      </c>
      <c r="W45" s="62">
        <f>IF(S45="","",SUM(D46,J46,G46,M46))</f>
        <v>3</v>
      </c>
      <c r="X45" s="62">
        <f>IF(S45="","",SUM(F46,I46,L46,O46))</f>
        <v>3</v>
      </c>
      <c r="Y45" s="62">
        <f>IF(S45="","",W45-X45)</f>
        <v>0</v>
      </c>
      <c r="Z45" s="47">
        <v>3</v>
      </c>
    </row>
    <row r="46" spans="1:26" ht="14.25" thickBot="1">
      <c r="A46" s="51"/>
      <c r="B46" s="52"/>
      <c r="C46" s="53"/>
      <c r="D46" s="33">
        <v>0</v>
      </c>
      <c r="E46" s="23" t="s">
        <v>10</v>
      </c>
      <c r="F46" s="24">
        <v>1</v>
      </c>
      <c r="G46" s="22">
        <v>1</v>
      </c>
      <c r="H46" s="23" t="s">
        <v>10</v>
      </c>
      <c r="I46" s="24">
        <v>1</v>
      </c>
      <c r="J46" s="22">
        <v>1</v>
      </c>
      <c r="K46" s="23" t="s">
        <v>10</v>
      </c>
      <c r="L46" s="24">
        <v>1</v>
      </c>
      <c r="M46" s="22">
        <v>1</v>
      </c>
      <c r="N46" s="23" t="s">
        <v>10</v>
      </c>
      <c r="O46" s="24">
        <v>0</v>
      </c>
      <c r="P46" s="56"/>
      <c r="Q46" s="57"/>
      <c r="R46" s="57"/>
      <c r="S46" s="59"/>
      <c r="T46" s="61"/>
      <c r="U46" s="61"/>
      <c r="V46" s="63"/>
      <c r="W46" s="63"/>
      <c r="X46" s="63"/>
      <c r="Y46" s="63"/>
      <c r="Z46" s="64"/>
    </row>
    <row r="48" spans="1:26" ht="14.25" thickBot="1"/>
    <row r="49" spans="1:26">
      <c r="A49" s="48"/>
      <c r="B49" s="49"/>
      <c r="C49" s="50"/>
      <c r="D49" s="94" t="str">
        <f>A51</f>
        <v>ＴＯＨＯ</v>
      </c>
      <c r="E49" s="95"/>
      <c r="F49" s="96"/>
      <c r="G49" s="116" t="str">
        <f>A53</f>
        <v>上野幌・共栄</v>
      </c>
      <c r="H49" s="117"/>
      <c r="I49" s="118"/>
      <c r="J49" s="94" t="str">
        <f>A55</f>
        <v>北広島</v>
      </c>
      <c r="K49" s="95"/>
      <c r="L49" s="96"/>
      <c r="M49" s="94" t="str">
        <f>A57</f>
        <v>石狩</v>
      </c>
      <c r="N49" s="95"/>
      <c r="O49" s="95"/>
      <c r="P49" s="94" t="str">
        <f>A59</f>
        <v>羊丘</v>
      </c>
      <c r="Q49" s="95"/>
      <c r="R49" s="95"/>
      <c r="S49" s="100" t="s">
        <v>2</v>
      </c>
      <c r="T49" s="80" t="s">
        <v>3</v>
      </c>
      <c r="U49" s="80" t="s">
        <v>4</v>
      </c>
      <c r="V49" s="80" t="s">
        <v>5</v>
      </c>
      <c r="W49" s="80" t="s">
        <v>6</v>
      </c>
      <c r="X49" s="80" t="s">
        <v>7</v>
      </c>
      <c r="Y49" s="80" t="s">
        <v>8</v>
      </c>
      <c r="Z49" s="82" t="s">
        <v>9</v>
      </c>
    </row>
    <row r="50" spans="1:26" ht="14.25" thickBot="1">
      <c r="A50" s="51"/>
      <c r="B50" s="52"/>
      <c r="C50" s="53"/>
      <c r="D50" s="97"/>
      <c r="E50" s="98"/>
      <c r="F50" s="99"/>
      <c r="G50" s="119"/>
      <c r="H50" s="120"/>
      <c r="I50" s="121"/>
      <c r="J50" s="97"/>
      <c r="K50" s="98"/>
      <c r="L50" s="99"/>
      <c r="M50" s="97"/>
      <c r="N50" s="98"/>
      <c r="O50" s="98"/>
      <c r="P50" s="97"/>
      <c r="Q50" s="98"/>
      <c r="R50" s="98"/>
      <c r="S50" s="101"/>
      <c r="T50" s="81"/>
      <c r="U50" s="81"/>
      <c r="V50" s="81"/>
      <c r="W50" s="81"/>
      <c r="X50" s="81"/>
      <c r="Y50" s="81"/>
      <c r="Z50" s="83"/>
    </row>
    <row r="51" spans="1:26">
      <c r="A51" s="48" t="s">
        <v>85</v>
      </c>
      <c r="B51" s="49"/>
      <c r="C51" s="50"/>
      <c r="D51" s="84"/>
      <c r="E51" s="85"/>
      <c r="F51" s="86"/>
      <c r="G51" s="2"/>
      <c r="H51" s="3" t="str">
        <f>IF(G52="","",IF(G52=I52,"△",IF(G52&gt;=I52,"○","●")))</f>
        <v>○</v>
      </c>
      <c r="I51" s="4"/>
      <c r="J51" s="2"/>
      <c r="K51" s="3" t="str">
        <f>IF(J52="","",IF(J52=L52,"△",IF(J52&gt;=L52,"○","●")))</f>
        <v>○</v>
      </c>
      <c r="L51" s="5"/>
      <c r="M51" s="6"/>
      <c r="N51" s="3" t="str">
        <f>IF(M52="","",IF(M52=O52,"△",IF(M52&gt;=O52,"○","●")))</f>
        <v>●</v>
      </c>
      <c r="O51" s="26"/>
      <c r="P51" s="35"/>
      <c r="Q51" s="36" t="str">
        <f>IF(P52="","",IF(P52=R52,"△",IF(P52&gt;=R52,"○","●")))</f>
        <v>●</v>
      </c>
      <c r="R51" s="37"/>
      <c r="S51" s="90">
        <f>IF(AND($H51="",$K51="",$N51="",$Q51=""),"",COUNTIF($D51:$Q51,"○"))</f>
        <v>2</v>
      </c>
      <c r="T51" s="91">
        <f>IF(AND($H51="",$K51="",$N51="",$Q51=""),"",COUNTIF($D51:$Q51,"△"))</f>
        <v>0</v>
      </c>
      <c r="U51" s="91">
        <f>IF(AND($H51="",$K51="",$N51="",$Q51=""),"",COUNTIF($D51:$Q51,"●"))</f>
        <v>2</v>
      </c>
      <c r="V51" s="91">
        <f>IF(S51="","",(S51*3)+(T51*1))</f>
        <v>6</v>
      </c>
      <c r="W51" s="91">
        <f>IF(S51="","",SUM(G52,J52,M52,P52))</f>
        <v>5</v>
      </c>
      <c r="X51" s="91">
        <f>IF(S51="","",SUM(I52,L52,O52,R52))</f>
        <v>7</v>
      </c>
      <c r="Y51" s="91">
        <f>IF(S51="","",W51-X51)</f>
        <v>-2</v>
      </c>
      <c r="Z51" s="92">
        <v>3</v>
      </c>
    </row>
    <row r="52" spans="1:26" ht="14.25" thickBot="1">
      <c r="A52" s="73"/>
      <c r="B52" s="74"/>
      <c r="C52" s="75"/>
      <c r="D52" s="87"/>
      <c r="E52" s="88"/>
      <c r="F52" s="89"/>
      <c r="G52" s="7">
        <f>IF(F54="","",F54)</f>
        <v>3</v>
      </c>
      <c r="H52" s="8" t="s">
        <v>10</v>
      </c>
      <c r="I52" s="9">
        <f>IF(D54="","",D54)</f>
        <v>2</v>
      </c>
      <c r="J52" s="7">
        <f>IF(F56="","",F56)</f>
        <v>1</v>
      </c>
      <c r="K52" s="8" t="s">
        <v>10</v>
      </c>
      <c r="L52" s="9">
        <f>IF(D56="","",D56)</f>
        <v>0</v>
      </c>
      <c r="M52" s="7">
        <f>IF(F58="","",F58)</f>
        <v>1</v>
      </c>
      <c r="N52" s="8" t="s">
        <v>10</v>
      </c>
      <c r="O52" s="8">
        <f>IF(D58="","",D58)</f>
        <v>4</v>
      </c>
      <c r="P52" s="7">
        <f>IF(F60="","",F60)</f>
        <v>0</v>
      </c>
      <c r="Q52" s="8" t="s">
        <v>10</v>
      </c>
      <c r="R52" s="38">
        <f>IF(D60="","",D60)</f>
        <v>1</v>
      </c>
      <c r="S52" s="68"/>
      <c r="T52" s="70"/>
      <c r="U52" s="70"/>
      <c r="V52" s="70"/>
      <c r="W52" s="70"/>
      <c r="X52" s="70"/>
      <c r="Y52" s="70"/>
      <c r="Z52" s="47"/>
    </row>
    <row r="53" spans="1:26">
      <c r="A53" s="110" t="s">
        <v>12</v>
      </c>
      <c r="B53" s="111"/>
      <c r="C53" s="112"/>
      <c r="D53" s="10"/>
      <c r="E53" s="11" t="str">
        <f>IF(D54="","",IF(D54=F54,"△",IF(D54&gt;=F54,"○","●")))</f>
        <v>●</v>
      </c>
      <c r="F53" s="12"/>
      <c r="G53" s="54"/>
      <c r="H53" s="55"/>
      <c r="I53" s="76"/>
      <c r="J53" s="6"/>
      <c r="K53" s="11" t="str">
        <f>IF(J54="","",IF(J54=L54,"△",IF(J54&gt;=L54,"○","●")))</f>
        <v>●</v>
      </c>
      <c r="L53" s="13"/>
      <c r="M53" s="6"/>
      <c r="N53" s="11" t="str">
        <f>IF(M54="","",IF(M54=O54,"△",IF(M54&gt;=O54,"○","●")))</f>
        <v>●</v>
      </c>
      <c r="O53" s="27"/>
      <c r="P53" s="2"/>
      <c r="Q53" s="11" t="str">
        <f>IF(P54="","",IF(P54=R54,"△",IF(P54&gt;=R54,"○","●")))</f>
        <v>●</v>
      </c>
      <c r="R53" s="39"/>
      <c r="S53" s="67">
        <f>IF(AND($E53="",$K53="",$N53="",$Q53=""),"",COUNTIF($D53:$Q53,"○"))</f>
        <v>0</v>
      </c>
      <c r="T53" s="69">
        <f>IF(AND($E53="",$K53="",$N53="",$Q53=""),"",COUNTIF($D53:$Q53,"△"))</f>
        <v>0</v>
      </c>
      <c r="U53" s="69">
        <f>IF(AND($E53="",$K53="",$N53="",$Q53=""),"",COUNTIF($D53:$Q53,"●"))</f>
        <v>4</v>
      </c>
      <c r="V53" s="71">
        <f>IF(S53="","",(S53*3)+(T53*1))</f>
        <v>0</v>
      </c>
      <c r="W53" s="71">
        <f>IF(S53="","",SUM(D54,J54,M54,P54))</f>
        <v>4</v>
      </c>
      <c r="X53" s="71">
        <f>IF(S53="","",SUM(F54,L54,O54,R54))</f>
        <v>13</v>
      </c>
      <c r="Y53" s="71">
        <f>IF(S53="","",W53-X53)</f>
        <v>-9</v>
      </c>
      <c r="Z53" s="47">
        <v>5</v>
      </c>
    </row>
    <row r="54" spans="1:26" ht="14.25" thickBot="1">
      <c r="A54" s="113"/>
      <c r="B54" s="114"/>
      <c r="C54" s="115"/>
      <c r="D54" s="14">
        <v>2</v>
      </c>
      <c r="E54" s="15" t="s">
        <v>10</v>
      </c>
      <c r="F54" s="16">
        <v>3</v>
      </c>
      <c r="G54" s="77"/>
      <c r="H54" s="78"/>
      <c r="I54" s="79"/>
      <c r="J54" s="17">
        <f>IF(I56="","",I56)</f>
        <v>1</v>
      </c>
      <c r="K54" s="18" t="s">
        <v>10</v>
      </c>
      <c r="L54" s="19">
        <f>IF(G56="","",G56)</f>
        <v>2</v>
      </c>
      <c r="M54" s="17">
        <f>IF(I58="","",I58)</f>
        <v>0</v>
      </c>
      <c r="N54" s="18" t="s">
        <v>10</v>
      </c>
      <c r="O54" s="18">
        <f>IF(G58="","",G58)</f>
        <v>6</v>
      </c>
      <c r="P54" s="17">
        <f>IF(I60="","",I60)</f>
        <v>1</v>
      </c>
      <c r="Q54" s="18" t="s">
        <v>10</v>
      </c>
      <c r="R54" s="40">
        <f>IF(G60="","",G60)</f>
        <v>2</v>
      </c>
      <c r="S54" s="68"/>
      <c r="T54" s="70"/>
      <c r="U54" s="70"/>
      <c r="V54" s="72"/>
      <c r="W54" s="72"/>
      <c r="X54" s="72"/>
      <c r="Y54" s="72"/>
      <c r="Z54" s="47"/>
    </row>
    <row r="55" spans="1:26">
      <c r="A55" s="48" t="s">
        <v>33</v>
      </c>
      <c r="B55" s="49"/>
      <c r="C55" s="50"/>
      <c r="D55" s="10"/>
      <c r="E55" s="11" t="str">
        <f>IF(D56="","",IF(D56=F56,"△",IF(D56&gt;=F56,"○","●")))</f>
        <v>●</v>
      </c>
      <c r="F55" s="12"/>
      <c r="G55" s="11"/>
      <c r="H55" s="11" t="str">
        <f>IF(G56="","",IF(G56=I56,"△",IF(G56&gt;=I56,"○","●")))</f>
        <v>○</v>
      </c>
      <c r="I55" s="12"/>
      <c r="J55" s="54"/>
      <c r="K55" s="55"/>
      <c r="L55" s="76"/>
      <c r="M55" s="6"/>
      <c r="N55" s="11" t="str">
        <f>IF(M56="","",IF(M56=O56,"△",IF(M56&gt;=O56,"○","●")))</f>
        <v>●</v>
      </c>
      <c r="O55" s="27"/>
      <c r="P55" s="2"/>
      <c r="Q55" s="11" t="str">
        <f>IF(P56="","",IF(P56=R56,"△",IF(P56&gt;=R56,"○","●")))</f>
        <v>●</v>
      </c>
      <c r="R55" s="39"/>
      <c r="S55" s="67">
        <f>IF(AND($E55="",$H55="",$N55="",$Q55=""),"",COUNTIF($D55:$Q55,"○"))</f>
        <v>1</v>
      </c>
      <c r="T55" s="69">
        <f>IF(AND($E55="",$H55="",$N55="",$Q55=""),"",COUNTIF($D55:$Q55,"△"))</f>
        <v>0</v>
      </c>
      <c r="U55" s="69">
        <f>IF(AND($E55="",$H55="",$N55="",$Q55=""),"",COUNTIF($D55:$Q55,"●"))</f>
        <v>3</v>
      </c>
      <c r="V55" s="71">
        <f>IF(S55="","",(S55*3)+(T55*1))</f>
        <v>3</v>
      </c>
      <c r="W55" s="71">
        <f>IF(S55="","",SUM(D56,G56,M56,P56))</f>
        <v>2</v>
      </c>
      <c r="X55" s="71">
        <f>IF(S55="","",SUM(F56,I56,O56,R56))</f>
        <v>6</v>
      </c>
      <c r="Y55" s="71">
        <f>IF(S55="","",W55-X55)</f>
        <v>-4</v>
      </c>
      <c r="Z55" s="47">
        <v>4</v>
      </c>
    </row>
    <row r="56" spans="1:26" ht="14.25" thickBot="1">
      <c r="A56" s="73"/>
      <c r="B56" s="74"/>
      <c r="C56" s="75"/>
      <c r="D56" s="14">
        <v>0</v>
      </c>
      <c r="E56" s="15" t="s">
        <v>10</v>
      </c>
      <c r="F56" s="16">
        <v>1</v>
      </c>
      <c r="G56" s="14">
        <v>2</v>
      </c>
      <c r="H56" s="15" t="s">
        <v>10</v>
      </c>
      <c r="I56" s="16">
        <v>1</v>
      </c>
      <c r="J56" s="77"/>
      <c r="K56" s="78"/>
      <c r="L56" s="79"/>
      <c r="M56" s="17">
        <f>IF(L58="","",L58)</f>
        <v>0</v>
      </c>
      <c r="N56" s="18" t="s">
        <v>10</v>
      </c>
      <c r="O56" s="18">
        <f>IF(J58="","",J58)</f>
        <v>2</v>
      </c>
      <c r="P56" s="17">
        <f>IF(L60="","",L60)</f>
        <v>0</v>
      </c>
      <c r="Q56" s="18" t="s">
        <v>10</v>
      </c>
      <c r="R56" s="40">
        <f>IF(J60="","",J60)</f>
        <v>2</v>
      </c>
      <c r="S56" s="68"/>
      <c r="T56" s="70"/>
      <c r="U56" s="70"/>
      <c r="V56" s="72"/>
      <c r="W56" s="72"/>
      <c r="X56" s="72"/>
      <c r="Y56" s="72"/>
      <c r="Z56" s="47"/>
    </row>
    <row r="57" spans="1:26">
      <c r="A57" s="48" t="s">
        <v>73</v>
      </c>
      <c r="B57" s="49"/>
      <c r="C57" s="50"/>
      <c r="D57" s="25"/>
      <c r="E57" s="20" t="str">
        <f>IF(D58="","",IF(D58=F58,"△",IF(D58&gt;=F58,"○","●")))</f>
        <v>○</v>
      </c>
      <c r="F57" s="21"/>
      <c r="G57" s="20"/>
      <c r="H57" s="20" t="str">
        <f>IF(G58="","",IF(G58=I58,"△",IF(G58&gt;=I58,"○","●")))</f>
        <v>○</v>
      </c>
      <c r="I57" s="21"/>
      <c r="J57" s="20"/>
      <c r="K57" s="20" t="str">
        <f>IF(J58="","",IF(J58=L58,"△",IF(J58&gt;=L58,"○","●")))</f>
        <v>○</v>
      </c>
      <c r="L57" s="21"/>
      <c r="M57" s="54"/>
      <c r="N57" s="55"/>
      <c r="O57" s="55"/>
      <c r="P57" s="2"/>
      <c r="Q57" s="11" t="str">
        <f>IF(P58="","",IF(P58=R58,"△",IF(P58&gt;=R58,"○","●")))</f>
        <v>○</v>
      </c>
      <c r="R57" s="39"/>
      <c r="S57" s="67">
        <f>IF(AND($E57="",$H57="",$N57="",$Q57=""),"",COUNTIF($D57:$Q57,"○"))</f>
        <v>4</v>
      </c>
      <c r="T57" s="69">
        <f>IF(AND($E57="",$H57="",$N57="",$Q57=""),"",COUNTIF($D57:$Q57,"△"))</f>
        <v>0</v>
      </c>
      <c r="U57" s="69">
        <f>IF(AND($E57="",$H57="",$N57="",$Q57=""),"",COUNTIF($D57:$Q57,"●"))</f>
        <v>0</v>
      </c>
      <c r="V57" s="71">
        <f>IF(S57="","",(S57*3)+(T57*1))</f>
        <v>12</v>
      </c>
      <c r="W57" s="71">
        <f>IF(S57="","",SUM(D58,J58,G58,P58))</f>
        <v>16</v>
      </c>
      <c r="X57" s="71">
        <f>IF(S57="","",SUM(F58,I58,L58,R58))</f>
        <v>2</v>
      </c>
      <c r="Y57" s="71">
        <f>IF(S57="","",W57-X57)</f>
        <v>14</v>
      </c>
      <c r="Z57" s="47">
        <v>1</v>
      </c>
    </row>
    <row r="58" spans="1:26" ht="14.25" thickBot="1">
      <c r="A58" s="51"/>
      <c r="B58" s="52"/>
      <c r="C58" s="53"/>
      <c r="D58" s="30">
        <v>4</v>
      </c>
      <c r="E58" s="31" t="s">
        <v>10</v>
      </c>
      <c r="F58" s="32">
        <v>1</v>
      </c>
      <c r="G58" s="30">
        <v>6</v>
      </c>
      <c r="H58" s="31" t="s">
        <v>10</v>
      </c>
      <c r="I58" s="32">
        <v>0</v>
      </c>
      <c r="J58" s="30">
        <v>2</v>
      </c>
      <c r="K58" s="31" t="s">
        <v>10</v>
      </c>
      <c r="L58" s="32">
        <v>0</v>
      </c>
      <c r="M58" s="65"/>
      <c r="N58" s="66"/>
      <c r="O58" s="66"/>
      <c r="P58" s="17">
        <f>IF(O60="","",O60)</f>
        <v>4</v>
      </c>
      <c r="Q58" s="18" t="s">
        <v>10</v>
      </c>
      <c r="R58" s="40">
        <f>IF(M60="","",M60)</f>
        <v>1</v>
      </c>
      <c r="S58" s="68"/>
      <c r="T58" s="70"/>
      <c r="U58" s="70"/>
      <c r="V58" s="72"/>
      <c r="W58" s="72"/>
      <c r="X58" s="72"/>
      <c r="Y58" s="72"/>
      <c r="Z58" s="47"/>
    </row>
    <row r="59" spans="1:26">
      <c r="A59" s="48" t="s">
        <v>86</v>
      </c>
      <c r="B59" s="49"/>
      <c r="C59" s="50"/>
      <c r="D59" s="34"/>
      <c r="E59" s="20" t="str">
        <f>IF(D60="","",IF(D60=F60,"△",IF(D60&gt;=F60,"○","●")))</f>
        <v>○</v>
      </c>
      <c r="F59" s="21"/>
      <c r="G59" s="25"/>
      <c r="H59" s="20" t="str">
        <f t="shared" ref="H59" si="3">IF(G60="","",IF(G60=I60,"△",IF(G60&gt;=I60,"○","●")))</f>
        <v>○</v>
      </c>
      <c r="I59" s="21"/>
      <c r="J59" s="25"/>
      <c r="K59" s="20" t="str">
        <f t="shared" ref="K59" si="4">IF(J60="","",IF(J60=L60,"△",IF(J60&gt;=L60,"○","●")))</f>
        <v>○</v>
      </c>
      <c r="L59" s="21"/>
      <c r="M59" s="25"/>
      <c r="N59" s="20" t="str">
        <f t="shared" ref="N59" si="5">IF(M60="","",IF(M60=O60,"△",IF(M60&gt;=O60,"○","●")))</f>
        <v>●</v>
      </c>
      <c r="O59" s="21"/>
      <c r="P59" s="54"/>
      <c r="Q59" s="55"/>
      <c r="R59" s="55"/>
      <c r="S59" s="58">
        <f>IF(AND($E59="",$H59="",$K59="",$N59=""),"",COUNTIF($D59:$N59,"○"))</f>
        <v>3</v>
      </c>
      <c r="T59" s="60">
        <f>IF(AND($E59="",$H59="",$K59="",$N59=""),"",COUNTIF($D59:$Q59,"△"))</f>
        <v>0</v>
      </c>
      <c r="U59" s="60">
        <f>IF(AND($E59="",$H59="",$K59="",$N59=""),"",COUNTIF($D59:$Q59,"●"))</f>
        <v>1</v>
      </c>
      <c r="V59" s="62">
        <f>IF(S59="","",(S59*3)+(T59*1))</f>
        <v>9</v>
      </c>
      <c r="W59" s="62">
        <f>IF(S59="","",SUM(D60,J60,G60,M60))</f>
        <v>6</v>
      </c>
      <c r="X59" s="62">
        <f>IF(S59="","",SUM(F60,I60,L60,O60))</f>
        <v>5</v>
      </c>
      <c r="Y59" s="62">
        <f>IF(S59="","",W59-X59)</f>
        <v>1</v>
      </c>
      <c r="Z59" s="47">
        <v>2</v>
      </c>
    </row>
    <row r="60" spans="1:26" ht="14.25" thickBot="1">
      <c r="A60" s="51"/>
      <c r="B60" s="52"/>
      <c r="C60" s="53"/>
      <c r="D60" s="33">
        <v>1</v>
      </c>
      <c r="E60" s="23" t="s">
        <v>10</v>
      </c>
      <c r="F60" s="24">
        <v>0</v>
      </c>
      <c r="G60" s="22">
        <v>2</v>
      </c>
      <c r="H60" s="23" t="s">
        <v>10</v>
      </c>
      <c r="I60" s="24">
        <v>1</v>
      </c>
      <c r="J60" s="22">
        <v>2</v>
      </c>
      <c r="K60" s="23" t="s">
        <v>10</v>
      </c>
      <c r="L60" s="24">
        <v>0</v>
      </c>
      <c r="M60" s="22">
        <v>1</v>
      </c>
      <c r="N60" s="23" t="s">
        <v>10</v>
      </c>
      <c r="O60" s="24">
        <v>4</v>
      </c>
      <c r="P60" s="56"/>
      <c r="Q60" s="57"/>
      <c r="R60" s="57"/>
      <c r="S60" s="59"/>
      <c r="T60" s="61"/>
      <c r="U60" s="61"/>
      <c r="V60" s="63"/>
      <c r="W60" s="63"/>
      <c r="X60" s="63"/>
      <c r="Y60" s="63"/>
      <c r="Z60" s="64"/>
    </row>
  </sheetData>
  <mergeCells count="246">
    <mergeCell ref="R8:R9"/>
    <mergeCell ref="S8:S9"/>
    <mergeCell ref="T8:T9"/>
    <mergeCell ref="U8:U9"/>
    <mergeCell ref="V8:V9"/>
    <mergeCell ref="W8:W9"/>
    <mergeCell ref="A3:X3"/>
    <mergeCell ref="A5:C6"/>
    <mergeCell ref="H5:X5"/>
    <mergeCell ref="A8:C9"/>
    <mergeCell ref="D8:F9"/>
    <mergeCell ref="G8:I9"/>
    <mergeCell ref="J8:L9"/>
    <mergeCell ref="M8:O9"/>
    <mergeCell ref="P8:P9"/>
    <mergeCell ref="Q8:Q9"/>
    <mergeCell ref="A12:C13"/>
    <mergeCell ref="G12:I13"/>
    <mergeCell ref="P12:P13"/>
    <mergeCell ref="Q12:Q13"/>
    <mergeCell ref="R12:R13"/>
    <mergeCell ref="A10:C11"/>
    <mergeCell ref="D10:F11"/>
    <mergeCell ref="P10:P11"/>
    <mergeCell ref="Q10:Q11"/>
    <mergeCell ref="R10:R11"/>
    <mergeCell ref="S12:S13"/>
    <mergeCell ref="T12:T13"/>
    <mergeCell ref="U12:U13"/>
    <mergeCell ref="V12:V13"/>
    <mergeCell ref="W12:W13"/>
    <mergeCell ref="X12:X13"/>
    <mergeCell ref="T10:T11"/>
    <mergeCell ref="U10:U11"/>
    <mergeCell ref="V10:V11"/>
    <mergeCell ref="W10:W11"/>
    <mergeCell ref="X10:X11"/>
    <mergeCell ref="S10:S11"/>
    <mergeCell ref="A16:C17"/>
    <mergeCell ref="M16:O17"/>
    <mergeCell ref="P16:P17"/>
    <mergeCell ref="Q16:Q17"/>
    <mergeCell ref="R16:R17"/>
    <mergeCell ref="A14:C15"/>
    <mergeCell ref="J14:L15"/>
    <mergeCell ref="P14:P15"/>
    <mergeCell ref="Q14:Q15"/>
    <mergeCell ref="R14:R15"/>
    <mergeCell ref="S16:S17"/>
    <mergeCell ref="T16:T17"/>
    <mergeCell ref="U16:U17"/>
    <mergeCell ref="V16:V17"/>
    <mergeCell ref="W16:W17"/>
    <mergeCell ref="X16:X17"/>
    <mergeCell ref="T14:T15"/>
    <mergeCell ref="U14:U15"/>
    <mergeCell ref="V14:V15"/>
    <mergeCell ref="W14:W15"/>
    <mergeCell ref="X14:X15"/>
    <mergeCell ref="S14:S15"/>
    <mergeCell ref="W23:W24"/>
    <mergeCell ref="A25:C26"/>
    <mergeCell ref="D25:F26"/>
    <mergeCell ref="P25:P26"/>
    <mergeCell ref="Q25:Q26"/>
    <mergeCell ref="R25:R26"/>
    <mergeCell ref="S25:S26"/>
    <mergeCell ref="T25:T26"/>
    <mergeCell ref="U25:U26"/>
    <mergeCell ref="V25:V26"/>
    <mergeCell ref="Q23:Q24"/>
    <mergeCell ref="R23:R24"/>
    <mergeCell ref="S23:S24"/>
    <mergeCell ref="T23:T24"/>
    <mergeCell ref="U23:U24"/>
    <mergeCell ref="V23:V24"/>
    <mergeCell ref="A23:C24"/>
    <mergeCell ref="D23:F24"/>
    <mergeCell ref="G23:I24"/>
    <mergeCell ref="J23:L24"/>
    <mergeCell ref="M23:O24"/>
    <mergeCell ref="P23:P24"/>
    <mergeCell ref="W25:W26"/>
    <mergeCell ref="X25:X26"/>
    <mergeCell ref="A27:C28"/>
    <mergeCell ref="G27:I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W29:W30"/>
    <mergeCell ref="X29:X30"/>
    <mergeCell ref="A31:C32"/>
    <mergeCell ref="M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A29:C30"/>
    <mergeCell ref="J29:L30"/>
    <mergeCell ref="P29:P30"/>
    <mergeCell ref="Q29:Q30"/>
    <mergeCell ref="R29:R30"/>
    <mergeCell ref="S29:S30"/>
    <mergeCell ref="T29:T30"/>
    <mergeCell ref="U29:U30"/>
    <mergeCell ref="V29:V30"/>
    <mergeCell ref="A35:C36"/>
    <mergeCell ref="D35:F36"/>
    <mergeCell ref="G35:I36"/>
    <mergeCell ref="J35:L36"/>
    <mergeCell ref="M35:O36"/>
    <mergeCell ref="X35:X36"/>
    <mergeCell ref="Y35:Y36"/>
    <mergeCell ref="Z35:Z36"/>
    <mergeCell ref="A37:C38"/>
    <mergeCell ref="D37:F38"/>
    <mergeCell ref="S37:S38"/>
    <mergeCell ref="T37:T38"/>
    <mergeCell ref="U37:U38"/>
    <mergeCell ref="V37:V38"/>
    <mergeCell ref="W37:W38"/>
    <mergeCell ref="P35:R36"/>
    <mergeCell ref="S35:S36"/>
    <mergeCell ref="T35:T36"/>
    <mergeCell ref="U35:U36"/>
    <mergeCell ref="V35:V36"/>
    <mergeCell ref="W35:W36"/>
    <mergeCell ref="X37:X38"/>
    <mergeCell ref="Y37:Y38"/>
    <mergeCell ref="Z37:Z38"/>
    <mergeCell ref="Z39:Z40"/>
    <mergeCell ref="A41:C42"/>
    <mergeCell ref="J41:L42"/>
    <mergeCell ref="S41:S42"/>
    <mergeCell ref="T41:T42"/>
    <mergeCell ref="U41:U42"/>
    <mergeCell ref="V41:V42"/>
    <mergeCell ref="W41:W42"/>
    <mergeCell ref="X41:X42"/>
    <mergeCell ref="Y41:Y42"/>
    <mergeCell ref="Z41:Z42"/>
    <mergeCell ref="A39:C40"/>
    <mergeCell ref="G39:I40"/>
    <mergeCell ref="S39:S40"/>
    <mergeCell ref="T39:T40"/>
    <mergeCell ref="U39:U40"/>
    <mergeCell ref="V39:V40"/>
    <mergeCell ref="W39:W40"/>
    <mergeCell ref="X39:X40"/>
    <mergeCell ref="Y39:Y40"/>
    <mergeCell ref="Z43:Z44"/>
    <mergeCell ref="A45:C46"/>
    <mergeCell ref="P45:R46"/>
    <mergeCell ref="S45:S46"/>
    <mergeCell ref="T45:T46"/>
    <mergeCell ref="U45:U46"/>
    <mergeCell ref="V45:V46"/>
    <mergeCell ref="W45:W46"/>
    <mergeCell ref="X45:X46"/>
    <mergeCell ref="Y45:Y46"/>
    <mergeCell ref="Z45:Z46"/>
    <mergeCell ref="A43:C44"/>
    <mergeCell ref="M43:O44"/>
    <mergeCell ref="S43:S44"/>
    <mergeCell ref="T43:T44"/>
    <mergeCell ref="U43:U44"/>
    <mergeCell ref="V43:V44"/>
    <mergeCell ref="W43:W44"/>
    <mergeCell ref="X43:X44"/>
    <mergeCell ref="Y43:Y44"/>
    <mergeCell ref="A49:C50"/>
    <mergeCell ref="D49:F50"/>
    <mergeCell ref="G49:I50"/>
    <mergeCell ref="J49:L50"/>
    <mergeCell ref="M49:O50"/>
    <mergeCell ref="P49:R50"/>
    <mergeCell ref="S49:S50"/>
    <mergeCell ref="Z49:Z50"/>
    <mergeCell ref="A51:C52"/>
    <mergeCell ref="D51:F52"/>
    <mergeCell ref="S51:S52"/>
    <mergeCell ref="T51:T52"/>
    <mergeCell ref="U51:U52"/>
    <mergeCell ref="V51:V52"/>
    <mergeCell ref="W51:W52"/>
    <mergeCell ref="X51:X52"/>
    <mergeCell ref="Y51:Y52"/>
    <mergeCell ref="T49:T50"/>
    <mergeCell ref="U49:U50"/>
    <mergeCell ref="V49:V50"/>
    <mergeCell ref="W49:W50"/>
    <mergeCell ref="X49:X50"/>
    <mergeCell ref="Y49:Y50"/>
    <mergeCell ref="A53:C54"/>
    <mergeCell ref="G53:I54"/>
    <mergeCell ref="S53:S54"/>
    <mergeCell ref="T53:T54"/>
    <mergeCell ref="U53:U54"/>
    <mergeCell ref="V53:V54"/>
    <mergeCell ref="W53:W54"/>
    <mergeCell ref="X53:X54"/>
    <mergeCell ref="Y53:Y54"/>
    <mergeCell ref="J55:L56"/>
    <mergeCell ref="S55:S56"/>
    <mergeCell ref="T55:T56"/>
    <mergeCell ref="U55:U56"/>
    <mergeCell ref="V55:V56"/>
    <mergeCell ref="W55:W56"/>
    <mergeCell ref="X55:X56"/>
    <mergeCell ref="Y55:Y56"/>
    <mergeCell ref="Z51:Z52"/>
    <mergeCell ref="Z59:Z60"/>
    <mergeCell ref="A20:W20"/>
    <mergeCell ref="Z57:Z58"/>
    <mergeCell ref="A59:C60"/>
    <mergeCell ref="P59:R60"/>
    <mergeCell ref="S59:S60"/>
    <mergeCell ref="T59:T60"/>
    <mergeCell ref="U59:U60"/>
    <mergeCell ref="V59:V60"/>
    <mergeCell ref="W59:W60"/>
    <mergeCell ref="X59:X60"/>
    <mergeCell ref="Y59:Y60"/>
    <mergeCell ref="Z55:Z56"/>
    <mergeCell ref="A57:C58"/>
    <mergeCell ref="M57:O58"/>
    <mergeCell ref="S57:S58"/>
    <mergeCell ref="T57:T58"/>
    <mergeCell ref="U57:U58"/>
    <mergeCell ref="V57:V58"/>
    <mergeCell ref="W57:W58"/>
    <mergeCell ref="X57:X58"/>
    <mergeCell ref="Y57:Y58"/>
    <mergeCell ref="Z53:Z54"/>
    <mergeCell ref="A55:C56"/>
  </mergeCells>
  <phoneticPr fontId="10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西白石</vt:lpstr>
      <vt:lpstr>東川下</vt:lpstr>
      <vt:lpstr>北郷</vt:lpstr>
      <vt:lpstr>菊水</vt:lpstr>
      <vt:lpstr>清田南</vt:lpstr>
      <vt:lpstr>元町</vt:lpstr>
      <vt:lpstr>尚志</vt:lpstr>
      <vt:lpstr>つどーむ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</dc:creator>
  <cp:lastModifiedBy>user</cp:lastModifiedBy>
  <dcterms:created xsi:type="dcterms:W3CDTF">2014-04-30T04:33:45Z</dcterms:created>
  <dcterms:modified xsi:type="dcterms:W3CDTF">2014-05-19T13:22:33Z</dcterms:modified>
</cp:coreProperties>
</file>